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764" firstSheet="1" activeTab="4"/>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LANDIMP">'[1]FA-LISTING'!#REF!</definedName>
    <definedName name="LANDREV">'[1]FA-LISTING'!#REF!</definedName>
    <definedName name="MV">'[1]FA-LISTING'!#REF!</definedName>
    <definedName name="OE">'[1]FA-LISTING'!#REF!</definedName>
    <definedName name="P">#REF!</definedName>
    <definedName name="P_M">'[1]FA-LISTING'!#REF!</definedName>
    <definedName name="_xlnm.Print_Area" localSheetId="1">'Balance Sheet'!$A$1:$G$57</definedName>
    <definedName name="_xlnm.Print_Area" localSheetId="3">'Cash Flow Statement'!$A$1:$I$59</definedName>
    <definedName name="_xlnm.Print_Area" localSheetId="0">'Income Statement'!$A$1:$L$51</definedName>
    <definedName name="_xlnm.Print_Area" localSheetId="2">'Statement of Changes in Equity'!$A$1:$M$37</definedName>
  </definedNames>
  <calcPr fullCalcOnLoad="1"/>
</workbook>
</file>

<file path=xl/sharedStrings.xml><?xml version="1.0" encoding="utf-8"?>
<sst xmlns="http://schemas.openxmlformats.org/spreadsheetml/2006/main" count="529" uniqueCount="382">
  <si>
    <r>
      <t>Y</t>
    </r>
    <r>
      <rPr>
        <sz val="10"/>
        <rFont val="Arial Narrow"/>
        <family val="2"/>
      </rPr>
      <t>eap Kok Leong (MAICSA NO: 0862549)</t>
    </r>
  </si>
  <si>
    <r>
      <t>O</t>
    </r>
    <r>
      <rPr>
        <sz val="10"/>
        <rFont val="Arial Narrow"/>
        <family val="2"/>
      </rPr>
      <t>THER INVESTMENT</t>
    </r>
  </si>
  <si>
    <t>Inventories</t>
  </si>
  <si>
    <t>Provision for Taxation</t>
  </si>
  <si>
    <r>
      <t>N</t>
    </r>
    <r>
      <rPr>
        <sz val="10"/>
        <rFont val="Arial Narrow"/>
        <family val="2"/>
      </rPr>
      <t>ON-CURRENT LIABILITIES</t>
    </r>
  </si>
  <si>
    <t>Hire Purchase Payables</t>
  </si>
  <si>
    <t>Deferred Taxation</t>
  </si>
  <si>
    <t>Issued and fully paid ordinary shares of RM0.10 each</t>
  </si>
  <si>
    <t>Nominal value</t>
  </si>
  <si>
    <t>Number of shares</t>
  </si>
  <si>
    <r>
      <t>E</t>
    </r>
    <r>
      <rPr>
        <sz val="10"/>
        <rFont val="Arial Narrow"/>
        <family val="2"/>
      </rPr>
      <t>ffect of acquisition of subsidiary companies</t>
    </r>
  </si>
  <si>
    <r>
      <t>I</t>
    </r>
    <r>
      <rPr>
        <sz val="10"/>
        <rFont val="Arial Narrow"/>
        <family val="2"/>
      </rPr>
      <t>nterest paid</t>
    </r>
  </si>
  <si>
    <r>
      <t>F</t>
    </r>
    <r>
      <rPr>
        <sz val="10"/>
        <rFont val="Arial Narrow"/>
        <family val="2"/>
      </rPr>
      <t>ixed deposits with licensed banks</t>
    </r>
  </si>
  <si>
    <t>RM'000</t>
  </si>
  <si>
    <t xml:space="preserve">CURRENT YEAR QUARTER </t>
  </si>
  <si>
    <t>Fixed Deposits with Licensed Banks</t>
  </si>
  <si>
    <r>
      <t>T</t>
    </r>
    <r>
      <rPr>
        <sz val="10"/>
        <rFont val="Arial Narrow"/>
        <family val="2"/>
      </rPr>
      <t>here were no changes in estimates that have a material effect in the current quarter under review.</t>
    </r>
  </si>
  <si>
    <r>
      <t>There were no dividend paid during the current financial quarter</t>
    </r>
    <r>
      <rPr>
        <sz val="10"/>
        <rFont val="Arial Narrow"/>
        <family val="2"/>
      </rPr>
      <t xml:space="preserve"> under review</t>
    </r>
    <r>
      <rPr>
        <sz val="10"/>
        <rFont val="Arial Narrow"/>
        <family val="2"/>
      </rPr>
      <t>.</t>
    </r>
  </si>
  <si>
    <r>
      <t>R</t>
    </r>
    <r>
      <rPr>
        <sz val="10"/>
        <rFont val="Arial Narrow"/>
        <family val="2"/>
      </rPr>
      <t>evenue</t>
    </r>
  </si>
  <si>
    <r>
      <t>P</t>
    </r>
    <r>
      <rPr>
        <sz val="10"/>
        <rFont val="Arial Narrow"/>
        <family val="2"/>
      </rPr>
      <t>rofit before tax</t>
    </r>
  </si>
  <si>
    <r>
      <t xml:space="preserve">Profit </t>
    </r>
    <r>
      <rPr>
        <sz val="10"/>
        <rFont val="Arial Narrow"/>
        <family val="2"/>
      </rPr>
      <t>after tax</t>
    </r>
  </si>
  <si>
    <t>INDIVIDUAL QUARTER</t>
  </si>
  <si>
    <t>CUMULATIVE QUARTER</t>
  </si>
  <si>
    <t>(a)</t>
  </si>
  <si>
    <t>(b)</t>
  </si>
  <si>
    <t>Taxation</t>
  </si>
  <si>
    <t>PRECEDING YEAR CORRESPONDING PERIOD</t>
  </si>
  <si>
    <t>(Incorporated in Malaysia)</t>
  </si>
  <si>
    <t>Share Capital</t>
  </si>
  <si>
    <t>Dividends</t>
  </si>
  <si>
    <t>Date:</t>
  </si>
  <si>
    <t xml:space="preserve"> </t>
  </si>
  <si>
    <t>PRECEDING YEAR CORRESPONDING QUARTER</t>
  </si>
  <si>
    <t>Revenue</t>
  </si>
  <si>
    <t>Basic</t>
  </si>
  <si>
    <t>Fully diluted</t>
  </si>
  <si>
    <t>Other operating income</t>
  </si>
  <si>
    <t>PROPERTY, PLANT AND EQUIPMENT</t>
  </si>
  <si>
    <t>CURRENT ASSETS</t>
  </si>
  <si>
    <t>Cash and Bank Balances</t>
  </si>
  <si>
    <t>CURRENT LIABILITIES</t>
  </si>
  <si>
    <t>FINANCED BY:</t>
  </si>
  <si>
    <t>Total</t>
  </si>
  <si>
    <t>CASH FLOWS FROM OPERATING ACTIVITIES</t>
  </si>
  <si>
    <t>Adjustments for:</t>
  </si>
  <si>
    <t>Depreciation of property, plant and equipment</t>
  </si>
  <si>
    <t>Changes in working capital:</t>
  </si>
  <si>
    <t>Net change in current assets</t>
  </si>
  <si>
    <t>Net change in current liabilities</t>
  </si>
  <si>
    <t>CASH FLOWS FROM INVESTING ACTIVITIES</t>
  </si>
  <si>
    <t>Purchase of property, plant and equipment</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</si>
  <si>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</si>
  <si>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</si>
  <si>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</si>
  <si>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</si>
  <si>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</si>
  <si>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</si>
  <si>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</si>
  <si>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</si>
  <si>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</si>
  <si>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</si>
  <si>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</si>
  <si>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</si>
  <si>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</si>
  <si>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</si>
  <si>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</si>
  <si>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</si>
  <si>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</si>
  <si>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</si>
  <si>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</si>
  <si>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</si>
  <si>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</si>
  <si>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</si>
  <si>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</si>
  <si>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</si>
  <si>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</si>
  <si>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</si>
  <si>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</si>
  <si>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</si>
  <si>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</si>
  <si>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</si>
  <si>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</si>
  <si>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</si>
  <si>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</si>
  <si>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</si>
  <si>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</si>
  <si>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</si>
  <si>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</si>
  <si>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</si>
  <si>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</si>
  <si>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</si>
  <si>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</si>
  <si>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</si>
  <si>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</si>
  <si>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</si>
  <si>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</si>
  <si>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</si>
  <si>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</si>
  <si>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</si>
  <si>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</si>
  <si>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Distributable - Retained Profit</t>
  </si>
  <si>
    <t>Changes in the composition of the Company</t>
  </si>
  <si>
    <t>The Company did not announce any profit forecast nor profit guarantee during the financial quarter.</t>
  </si>
  <si>
    <t>Operating profit before working capital changes</t>
  </si>
  <si>
    <t>Material litigations</t>
  </si>
  <si>
    <t>N/A</t>
  </si>
  <si>
    <t>Profit before taxation</t>
  </si>
  <si>
    <t>Earnings per share</t>
  </si>
  <si>
    <t>Cash Generated From Operations</t>
  </si>
  <si>
    <t>Auditors' report of preceding annual financial statements</t>
  </si>
  <si>
    <t>EXPLANATORY NOTES PURSUANT TO APPENDIX 7A OF THE LISTING REQUIREMENTS OF BURSA MALAYSIA SECURITIES BERHAD FOR THE MESDAQ MARKET</t>
  </si>
  <si>
    <t>There were no acquisitions or disposals of quoted securities for the financial quarter under review.</t>
  </si>
  <si>
    <t>Variation of results against preceding quarter</t>
  </si>
  <si>
    <t>INS BIOSCIENCE BERHAD</t>
  </si>
  <si>
    <t>(Company No: 623239 - V)</t>
  </si>
  <si>
    <t>AS AT END OF CURRENT QUARTER</t>
  </si>
  <si>
    <t>AS AT PRECEDING FINANCIAL YEAR END</t>
  </si>
  <si>
    <t>The auditors' report on the preceding year's annual audited financial statements was not subject to any qualification.</t>
  </si>
  <si>
    <r>
      <t xml:space="preserve">The </t>
    </r>
    <r>
      <rPr>
        <sz val="10"/>
        <rFont val="Arial Narrow"/>
        <family val="2"/>
      </rPr>
      <t>Group</t>
    </r>
    <r>
      <rPr>
        <sz val="10"/>
        <rFont val="Arial Narrow"/>
        <family val="2"/>
      </rPr>
      <t>'s operations were not subject to any seasonal or cyclical changes.</t>
    </r>
  </si>
  <si>
    <t xml:space="preserve"> FINANCIAL REPORTING</t>
  </si>
  <si>
    <r>
      <t>T</t>
    </r>
    <r>
      <rPr>
        <sz val="10"/>
        <rFont val="Arial Narrow"/>
        <family val="2"/>
      </rPr>
      <t>here was no revaluation of property, plant and equipment for the quarter under review.</t>
    </r>
  </si>
  <si>
    <t>RM'000</t>
  </si>
  <si>
    <r>
      <t xml:space="preserve">There were no financial instruments with off-balance sheet risk as at the date of this announcement applicable to the </t>
    </r>
    <r>
      <rPr>
        <sz val="10"/>
        <rFont val="Arial Narrow"/>
        <family val="2"/>
      </rPr>
      <t>Group</t>
    </r>
    <r>
      <rPr>
        <sz val="10"/>
        <rFont val="Arial Narrow"/>
        <family val="2"/>
      </rPr>
      <t>.</t>
    </r>
  </si>
  <si>
    <r>
      <t>C</t>
    </r>
    <r>
      <rPr>
        <sz val="10"/>
        <rFont val="Arial Narrow"/>
        <family val="2"/>
      </rPr>
      <t>ompany Secretary</t>
    </r>
  </si>
  <si>
    <r>
      <t>K</t>
    </r>
    <r>
      <rPr>
        <sz val="10"/>
        <rFont val="Arial Narrow"/>
        <family val="2"/>
      </rPr>
      <t>uala Lumpur</t>
    </r>
  </si>
  <si>
    <r>
      <t>By Order of the Board</t>
    </r>
    <r>
      <rPr>
        <sz val="10"/>
        <rFont val="Arial Narrow"/>
        <family val="2"/>
      </rPr>
      <t>,</t>
    </r>
  </si>
  <si>
    <r>
      <t>D</t>
    </r>
    <r>
      <rPr>
        <sz val="10"/>
        <rFont val="Arial Narrow"/>
        <family val="2"/>
      </rPr>
      <t>EVELOPMENT EXPENDITURE</t>
    </r>
  </si>
  <si>
    <r>
      <t>I</t>
    </r>
    <r>
      <rPr>
        <sz val="10"/>
        <rFont val="Arial Narrow"/>
        <family val="2"/>
      </rPr>
      <t>nterest expense</t>
    </r>
  </si>
  <si>
    <t>Current Quarter</t>
  </si>
  <si>
    <t>Disposal of and unquoted investments and properties</t>
  </si>
  <si>
    <r>
      <t>There were no</t>
    </r>
    <r>
      <rPr>
        <sz val="10"/>
        <rFont val="Arial Narrow"/>
        <family val="2"/>
      </rPr>
      <t xml:space="preserve"> </t>
    </r>
    <r>
      <rPr>
        <sz val="10"/>
        <rFont val="Arial Narrow"/>
        <family val="2"/>
      </rPr>
      <t>disposals of unquoted investments and properties for the financial quarter under review.</t>
    </r>
  </si>
  <si>
    <t>Secured</t>
  </si>
  <si>
    <t>Short term borrowings:</t>
  </si>
  <si>
    <t>Total borrowings</t>
  </si>
  <si>
    <t>Current Quarter</t>
  </si>
  <si>
    <t>Ended</t>
  </si>
  <si>
    <t>Current Year</t>
  </si>
  <si>
    <t>Ended</t>
  </si>
  <si>
    <t>To-date</t>
  </si>
  <si>
    <t>Earning per shares (sen)</t>
  </si>
  <si>
    <t>Fully diluted earnings per share</t>
  </si>
  <si>
    <r>
      <t>(</t>
    </r>
    <r>
      <rPr>
        <sz val="10"/>
        <rFont val="Arial Narrow"/>
        <family val="2"/>
      </rPr>
      <t>a</t>
    </r>
    <r>
      <rPr>
        <sz val="10"/>
        <rFont val="Arial Narrow"/>
        <family val="2"/>
      </rPr>
      <t>)</t>
    </r>
  </si>
  <si>
    <t>(b)</t>
  </si>
  <si>
    <t>Hire Purchase payables</t>
  </si>
  <si>
    <t>REVENUE</t>
  </si>
  <si>
    <t>Cumulative</t>
  </si>
  <si>
    <t>Quarter</t>
  </si>
  <si>
    <r>
      <t xml:space="preserve">Current </t>
    </r>
    <r>
      <rPr>
        <sz val="10"/>
        <rFont val="Arial Narrow"/>
        <family val="2"/>
      </rPr>
      <t>period</t>
    </r>
    <r>
      <rPr>
        <sz val="10"/>
        <rFont val="Arial Narrow"/>
        <family val="2"/>
      </rPr>
      <t xml:space="preserve"> taxation</t>
    </r>
  </si>
  <si>
    <t>Individual Quarter</t>
  </si>
  <si>
    <t>Cumulative Quarter</t>
  </si>
  <si>
    <t>Weighted average number of ordinary shares ('000)</t>
  </si>
  <si>
    <t>Trade and Other Receivables</t>
  </si>
  <si>
    <t>Trade and other payables</t>
  </si>
  <si>
    <r>
      <t>Re</t>
    </r>
    <r>
      <rPr>
        <sz val="10"/>
        <rFont val="Arial Narrow"/>
        <family val="2"/>
      </rPr>
      <t>payment of hire purchase payables</t>
    </r>
  </si>
  <si>
    <r>
      <t>L</t>
    </r>
    <r>
      <rPr>
        <sz val="10"/>
        <rFont val="Arial Narrow"/>
        <family val="2"/>
      </rPr>
      <t>ong</t>
    </r>
    <r>
      <rPr>
        <sz val="10"/>
        <rFont val="Arial Narrow"/>
        <family val="2"/>
      </rPr>
      <t xml:space="preserve"> term borrowings:</t>
    </r>
  </si>
  <si>
    <t>- Hire purchase payables</t>
  </si>
  <si>
    <t>Basic Earnings per share</t>
  </si>
  <si>
    <t>CONDENSED CONSOLIDATED CASH FLOW STATEMENTS</t>
  </si>
  <si>
    <t>- contract sum for construction of R &amp; D centre</t>
  </si>
  <si>
    <t xml:space="preserve">N/A   </t>
  </si>
  <si>
    <t>Share Premium</t>
  </si>
  <si>
    <t>CONDENSED CONSOLIDATED STATEMENT OF CHANGES IN EQUITY</t>
  </si>
  <si>
    <t>Non-Distributable Share Premium</t>
  </si>
  <si>
    <t>Public Issue Expenses</t>
  </si>
  <si>
    <r>
      <t xml:space="preserve"> </t>
    </r>
    <r>
      <rPr>
        <sz val="10"/>
        <rFont val="Arial Narrow"/>
        <family val="2"/>
      </rPr>
      <t xml:space="preserve"> at RM0.10 per share)</t>
    </r>
  </si>
  <si>
    <t>Equipment written off</t>
  </si>
  <si>
    <t>Interest income</t>
  </si>
  <si>
    <t>Interest received</t>
  </si>
  <si>
    <t>Tax paid</t>
  </si>
  <si>
    <t>As at</t>
  </si>
  <si>
    <t>RM'000</t>
  </si>
  <si>
    <t>Actual</t>
  </si>
  <si>
    <t xml:space="preserve">Balance </t>
  </si>
  <si>
    <t>Unutilised</t>
  </si>
  <si>
    <t xml:space="preserve">% of </t>
  </si>
  <si>
    <t>R&amp;D Centre and Manufacturing Plant</t>
  </si>
  <si>
    <t>R&amp;D Expenditure</t>
  </si>
  <si>
    <t>Working Capital</t>
  </si>
  <si>
    <t>Estimated Listing Expenses</t>
  </si>
  <si>
    <t xml:space="preserve">Sales of fertilizer products </t>
  </si>
  <si>
    <t>Purchases of fertilizer products</t>
  </si>
  <si>
    <t>The directors of the Company are of the opinion that the transactions above have been entered into in the ordinary course of business and have been established on the terms and conditions that are of no less favourable than those arranged with other independent third parties.</t>
  </si>
  <si>
    <t>Office rental paid</t>
  </si>
  <si>
    <t>#Bio-Agro Products Sdn Bhd</t>
  </si>
  <si>
    <t xml:space="preserve">*INS Holdings Berhad </t>
  </si>
  <si>
    <t>Notes:-</t>
  </si>
  <si>
    <t>CASH FLOWS FROM FINANCING ACTIVITIES</t>
  </si>
  <si>
    <t>Group's borrowings and debt securities</t>
  </si>
  <si>
    <t>B14</t>
  </si>
  <si>
    <t>AUTHORISATION FOR ISSUE</t>
  </si>
  <si>
    <t>Changes in contingent assets and contingent liabilities</t>
  </si>
  <si>
    <t xml:space="preserve">Drawdown of short term borrowings </t>
  </si>
  <si>
    <t>'000</t>
  </si>
  <si>
    <t xml:space="preserve">EXPLANATORY NOTES PURSUANT TO FINANCIAL REPORTING STANDARDS ("FRS") 134 INTERIM </t>
  </si>
  <si>
    <t>31.12.2005</t>
  </si>
  <si>
    <t>The interim financial statements were authorised for issue by the Board of Directors in accordance with a resolution of the directors dated _________________.</t>
  </si>
  <si>
    <t>Gain on disposal of property, plant and equipment</t>
  </si>
  <si>
    <r>
      <t>T</t>
    </r>
    <r>
      <rPr>
        <sz val="10"/>
        <rFont val="Arial Narrow"/>
        <family val="2"/>
      </rPr>
      <t>here were no issuance and repayment of debt and equity securities, shares buy back, share cancellation or shares held as a treasury shares and resale of treasury shares for the current financial quarter under review.</t>
    </r>
  </si>
  <si>
    <t>Net profit for the year (RM'000)</t>
  </si>
  <si>
    <t>___________________</t>
  </si>
  <si>
    <t>(i)</t>
  </si>
  <si>
    <t>Statement of claim against Hon Kwee Chain, Lee Kok Hong and Wong Choon Chong (collectively "the Defendants")</t>
  </si>
  <si>
    <t>INSE is seeking, amongst others, general damages, aggravated and exemplary damages, an injunction to restrain the Defendants and/or his agents, servants or anyone under the Defendants' instructions or influence from repeating the defamatory remarks or any part thereof, interests and costs.</t>
  </si>
  <si>
    <t>(ii)</t>
  </si>
  <si>
    <t>(a) Throughout 2005, Yigaho had published and/or caused to be published in an eight (8) - paged "Yigaho Introductory Pamphlets" declaring, claiming and/or referring to the world at large, that Yigaho were the holders of The Geneva International Invention Award 2000; and</t>
  </si>
  <si>
    <t>INSE is seeking, amongst others, damages for libel, aggravated and exemplary damages, an injunction restraining Yigaho from further publishing any publications containing the above statements or any similar words defamatory of INSE, interest and costs.</t>
  </si>
  <si>
    <t>Ling ceased to be an INSE distributor on 12th August 1999. He filed a claim against INSE for a purported sum of RM3,719,591.98 being his alleged loss of commission for the period of July 1999 to 31 December 2004, interest at 8% on the sum of RM3,719,591.98 effective from 1st January 2005; further loss of commission and bonus from 1st January 2005 to the date of the writ summons to be assessed by the court; and interest together with general damages to be assessed and interest until full realization.</t>
  </si>
  <si>
    <t xml:space="preserve">Revision as </t>
  </si>
  <si>
    <t>approved by</t>
  </si>
  <si>
    <t>Repayment of hire purchase facilities</t>
  </si>
  <si>
    <t>Proceeds</t>
  </si>
  <si>
    <t>from IPO</t>
  </si>
  <si>
    <t>- contract sum for acquisition of plant and machineries</t>
  </si>
  <si>
    <t>- contract sum for renovation of factory</t>
  </si>
  <si>
    <r>
      <t>##IBG Manufacturing Sdn Bhd (</t>
    </r>
    <r>
      <rPr>
        <i/>
        <sz val="10"/>
        <rFont val="Arial Narrow"/>
        <family val="2"/>
      </rPr>
      <t>formerly known as INS Manufacturing Sdn Bhd</t>
    </r>
    <r>
      <rPr>
        <sz val="10"/>
        <rFont val="Arial Narrow"/>
        <family val="2"/>
      </rPr>
      <t>)</t>
    </r>
  </si>
  <si>
    <t>The Board of Directors of INSBIO ("the Board") has referred the matter to INSBIO's solicitors and based upon preliminary advice from its solicitors, the Board has formed the opinion that Ling's suit against INSE has no basis, is unlikely to succeed and will not have any effect on INSB's financial position and operation.</t>
  </si>
  <si>
    <t>the Securities</t>
  </si>
  <si>
    <r>
      <t xml:space="preserve">Commission </t>
    </r>
    <r>
      <rPr>
        <b/>
        <vertAlign val="superscript"/>
        <sz val="10"/>
        <rFont val="Arial Narrow"/>
        <family val="2"/>
      </rPr>
      <t>(b)</t>
    </r>
  </si>
  <si>
    <t>Utilisation as</t>
  </si>
  <si>
    <t>Legal proceedings commenced by Ling Lit Yain ("Ling") against INS Enterprise Sdn Bhd, a wholly owned subsidiary of INSBIO</t>
  </si>
  <si>
    <t>On 3 January 2006, INSE was served with a writ of summons and statement of claim dated 28 December 2005 by Ling.</t>
  </si>
  <si>
    <t>On 16 January 2006, INSE had filed Writ of Summons and Statement of Claim against Hon Kwee Chian, Lee Kok Hong and Wong Choon Chong (collectively "the Defendants") in the Kuala Lumpur High Court bearing Civil Suit No.S23-8-2006, S23-9-2006 and S23-10-2006 respectively. The Defendants were distributors of INSE. The Statement of Claim filed against the Defendants are for defamation as a result of the publication of several defamatory statements in connection with INSE and INSE's way of trade and business carried on by INSE at the time of publications to disparage INSE's reputation.</t>
  </si>
  <si>
    <t xml:space="preserve">The above statement should be read in conjunction with the accompanying notes attached to this interim financial report as well as the </t>
  </si>
  <si>
    <t>Bank Overdraft</t>
  </si>
  <si>
    <t xml:space="preserve">(iii) </t>
  </si>
  <si>
    <t>The INSB Group will continue to spearhead the developments in current domestic and international markets, and also continue to venture into new overseas markets particularly in India, the Middle East and Japan due to its growing market potentials for the Group’s products. This will be done through appointment of marketing agents and distributors in these countries to enable the Group’s products to enter into these new markets rapidly.
In order to support the Group’s aggressive market development plan, the Group aims to launch and commercialize at least four (4) new products in year 2006. The developments of these new products are expected to further contribute to the Group’s total turnover in year 2006.</t>
  </si>
  <si>
    <t>QUARTERLY REPORT ON CONSOLIDATED RESULTS FOR THE FIRST QUARTER ENDED 31 MARCH 2006</t>
  </si>
  <si>
    <t>CONDENSED CONSOLIDATED INCOME STATEMENT FOR THE FINANCIAL PERIOD ENDED 31 MARCH 2006 (UNAUDITED)</t>
  </si>
  <si>
    <t>31.03.2006</t>
  </si>
  <si>
    <t>31.03.2005</t>
  </si>
  <si>
    <t>CONDENSED CONSOLIDATED BALANCE SHEET AS AT  31 MARCH 2006 (UNAUDITED)</t>
  </si>
  <si>
    <t>Audited Financial Statements for the financial year ended 31 December 2005.</t>
  </si>
  <si>
    <t>FOR THE FINANCIAL PERIOD ENDED 31 MARCH 2006 (UNAUDITED)</t>
  </si>
  <si>
    <t>Net profit for the period</t>
  </si>
  <si>
    <r>
      <t>A</t>
    </r>
    <r>
      <rPr>
        <sz val="10"/>
        <rFont val="Arial Narrow"/>
        <family val="2"/>
      </rPr>
      <t xml:space="preserve">t </t>
    </r>
    <r>
      <rPr>
        <sz val="10"/>
        <rFont val="Arial Narrow"/>
        <family val="2"/>
      </rPr>
      <t>1</t>
    </r>
    <r>
      <rPr>
        <sz val="10"/>
        <rFont val="Arial Narrow"/>
        <family val="2"/>
      </rPr>
      <t xml:space="preserve"> </t>
    </r>
    <r>
      <rPr>
        <sz val="10"/>
        <rFont val="Arial Narrow"/>
        <family val="2"/>
      </rPr>
      <t>January 2006</t>
    </r>
  </si>
  <si>
    <r>
      <t>A</t>
    </r>
    <r>
      <rPr>
        <sz val="10"/>
        <rFont val="Arial Narrow"/>
        <family val="2"/>
      </rPr>
      <t xml:space="preserve">t </t>
    </r>
    <r>
      <rPr>
        <sz val="10"/>
        <rFont val="Arial Narrow"/>
        <family val="2"/>
      </rPr>
      <t>31 March  2006 (Nominal value</t>
    </r>
  </si>
  <si>
    <t>FOR  THE FINANCIAL PERIOD ENDED 31 MARCH 2006 (UNAUDITED)</t>
  </si>
  <si>
    <t>3 months ended 31.03.2005</t>
  </si>
  <si>
    <t>3 months ended 31.03.2006</t>
  </si>
  <si>
    <t>3 months ended</t>
  </si>
  <si>
    <t>Purchase of other investment</t>
  </si>
  <si>
    <t>Public issue expenses refunded</t>
  </si>
  <si>
    <t>Repayment of short term borrowings</t>
  </si>
  <si>
    <t>NET DECREASE IN CASH AND CASH EQUIVALENTS</t>
  </si>
  <si>
    <t>CASH AND CASH EQUIVALENTS AT BEGINNING OF THE PERIOD</t>
  </si>
  <si>
    <t>CASH AND CASH EQUIVALENTS AT END OF THE PERIOD</t>
  </si>
  <si>
    <t>Net cash for operating activities</t>
  </si>
  <si>
    <t>Net cash for investing activities</t>
  </si>
  <si>
    <t>Net cash for financing activities</t>
  </si>
  <si>
    <t>CURRENT YEAR    TO DATE</t>
  </si>
  <si>
    <t>INSBIO had on 17 January 2006 acquired two (2) ordinary shares of RM1.00 each representing the entire issued and paid-up share capital of Hopematic Sdn Bhd ('HSB") for a total cash consideration of RM2.00 ("the Acquisition"). Upon completion of the Acquisition, HSB will be a wholly-owned subsidiary of INSBIO.</t>
  </si>
  <si>
    <t>There were no significant related party transactions for the financial period ended 31 March 2006 other than those disclosed as follows:-</t>
  </si>
  <si>
    <r>
      <t>D</t>
    </r>
    <r>
      <rPr>
        <sz val="10"/>
        <rFont val="Arial Narrow"/>
        <family val="2"/>
      </rPr>
      <t>etails of Group's bank borrowings as at 31 March 2006 which are denominated in Ringgit Malaysia were as follows :-</t>
    </r>
  </si>
  <si>
    <t>The Group completed the acquisitions of its subsidiary companies on 5 April 2005 and was listed on the MESDAQ Market of Bursa Malaysia Securities Berhad ("Bursa Securities") on 26 July 2005. Hence, no comparative figures for the preceding year are presented as this is the fourth set of quarterly results to Bursa Securities.</t>
  </si>
  <si>
    <t>(UNAUDITED)</t>
  </si>
  <si>
    <t>(AUDITED)</t>
  </si>
  <si>
    <t xml:space="preserve">NET CURRENT ASSETS </t>
  </si>
  <si>
    <t xml:space="preserve">Retained Profits </t>
  </si>
  <si>
    <t>Oct - Dec'05</t>
  </si>
  <si>
    <t>The Company's entire issued and paid up capital of 286,680,020 ordinary shares of RM0.10 each were listed and quoted on 26 July 2005 on the Mesdaq market of Bursa Malaysia Securities Berhad. The proceeds from the Public Issue were received after the Company's listing. As at 23 May 2006, the status of utilisation of the proceeds from the Public Issue is as follows:-</t>
  </si>
  <si>
    <t>at 23 May</t>
  </si>
  <si>
    <r>
      <t xml:space="preserve">16 </t>
    </r>
    <r>
      <rPr>
        <vertAlign val="superscript"/>
        <sz val="10"/>
        <rFont val="Arial Narrow"/>
        <family val="2"/>
      </rPr>
      <t>(a)</t>
    </r>
  </si>
  <si>
    <t>Jan - Mar' 06</t>
  </si>
  <si>
    <t>No material events.</t>
  </si>
  <si>
    <t>Manufacturing</t>
  </si>
  <si>
    <t>Marketing and distribution of products</t>
  </si>
  <si>
    <t>Others</t>
  </si>
  <si>
    <t>Inter-segment sales</t>
  </si>
  <si>
    <t>External sales</t>
  </si>
  <si>
    <t>Eliminations</t>
  </si>
  <si>
    <t>Group</t>
  </si>
  <si>
    <t>RESULTS</t>
  </si>
  <si>
    <t>Segment results</t>
  </si>
  <si>
    <t xml:space="preserve">Unallocated corporate </t>
  </si>
  <si>
    <t xml:space="preserve">  expenses</t>
  </si>
  <si>
    <t>Finance costs</t>
  </si>
  <si>
    <t>Profit after taxation</t>
  </si>
  <si>
    <t>OTHER INFORMATION</t>
  </si>
  <si>
    <t>Segment assets</t>
  </si>
  <si>
    <t xml:space="preserve">  assets</t>
  </si>
  <si>
    <t>Consolidated total assets</t>
  </si>
  <si>
    <t>Segment liabilities</t>
  </si>
  <si>
    <t xml:space="preserve">  liabilities</t>
  </si>
  <si>
    <t>Consolidated total liabilities</t>
  </si>
  <si>
    <t>Capital expenditure</t>
  </si>
  <si>
    <t>Depreciation</t>
  </si>
  <si>
    <t xml:space="preserve">  other than depreciation</t>
  </si>
  <si>
    <t xml:space="preserve">Non-cash expenses </t>
  </si>
  <si>
    <r>
      <t xml:space="preserve">There were no material contingent assets as at the date of this </t>
    </r>
    <r>
      <rPr>
        <sz val="10"/>
        <rFont val="Arial Narrow"/>
        <family val="2"/>
      </rPr>
      <t>report.</t>
    </r>
  </si>
  <si>
    <t>Contingent Liabilities</t>
  </si>
  <si>
    <t>The Company</t>
  </si>
  <si>
    <t>The Group</t>
  </si>
  <si>
    <t>subsidiaries, unsecured</t>
  </si>
  <si>
    <t>Claim of commission by a former distributor unsecured</t>
  </si>
  <si>
    <t>A former distributor has made a claim against a subsidiary, INSE, for a purported sum of approximately RM3.7 million being his alleged loss of commission for the period from July 1999 to December 2004, together with interest at 8% per annum on the sum of approximately RM3.7million effective from January 2005; further loss of commission and bonus from January 2005 to the date of the writ summons to be assessed by the court; and interest together with general damages to be assessed and interest until full realisation.</t>
  </si>
  <si>
    <t>The matter is fixed for mention and the trial is pending the former distribution's application to amend the statement of claim</t>
  </si>
  <si>
    <t>-</t>
  </si>
  <si>
    <t>Based on legal opinion, the directors are of the view that the former distributor's suit has no basis and is unlikely to succeed. Accordingly, no provision has been made in the financial statements.</t>
  </si>
  <si>
    <t>There were several litigations filed during the period during the financial quarter under review</t>
  </si>
  <si>
    <t>INSE had filed and served the Statement of Claim against Ling on 10 February 2006.</t>
  </si>
  <si>
    <t>The said writ was issued on 11th August 2005, and the statement of claim was dated 28th December 2005 and both (Civil Suit No.S6-22-925-2005) were officially received by INSE on 3rd January 2006.</t>
  </si>
  <si>
    <t>Statement of claim commenced by INSE against Yigaho Corporation Sdn Bhd</t>
  </si>
  <si>
    <t>On 4 January 2006, INSE had filed a Writ of Summons and Statement of Claim against Yigaho Corporation Sdn Bhd ("Yigaho") in the Kuala Lumpur High Court bearing Civil Suit No. S23-1-2006. The said Writ of Summons and Statement of Claim was filed by Messrs Chan Tse Yuen &amp; Co on behalf of INSE. In INSE's statement of Claim, INSE has taken a cause of action for libel against Yigaho based on, amongst others, the following:-</t>
  </si>
  <si>
    <t>(b) Yigaho had further published and/or caused to be published in the "2005 Direct Sales Special Edition" of the Global Business Magazine, which at all material time was a popular business magazine widely read by the Malaysian direct sales fraternity, the following false and misleading information, to read, "Yigaho organic wheatgrass..... in 2000 won..... the Geneva International Invention Award".</t>
  </si>
  <si>
    <t>INSE received the Statement of Defence from Yigaho on 6 March 2006, Subsequently, INSE served its reply on 15 May 2006.</t>
  </si>
  <si>
    <r>
      <t>A</t>
    </r>
    <r>
      <rPr>
        <sz val="10"/>
        <rFont val="Arial Narrow"/>
        <family val="2"/>
      </rPr>
      <t>pproved and contracted for:-</t>
    </r>
  </si>
  <si>
    <t>Approved but not contracted for:-</t>
  </si>
  <si>
    <t>GOODWILL ON CONSOLIDATION</t>
  </si>
  <si>
    <t>Bank overdrafts</t>
  </si>
  <si>
    <t>Effect of adopting FRS 3</t>
  </si>
  <si>
    <t>Corporate guarantees given to financial institutions for facilities granted to the</t>
  </si>
  <si>
    <t>Cost of sales</t>
  </si>
  <si>
    <t>Gross profit</t>
  </si>
  <si>
    <t>Selling and distribution expenses</t>
  </si>
  <si>
    <t>Administrative expenses</t>
  </si>
  <si>
    <t>Other operating expenses</t>
  </si>
  <si>
    <r>
      <t>T</t>
    </r>
    <r>
      <rPr>
        <sz val="10"/>
        <rFont val="Arial Narrow"/>
        <family val="2"/>
      </rPr>
      <t>he effective tax rate for the periods presented above is higher than the statutory tax rate principally due to expenses not deductible for tax purpose.</t>
    </r>
  </si>
  <si>
    <t>FRS 3</t>
  </si>
  <si>
    <t>Business Combinations</t>
  </si>
  <si>
    <t>FRS 101</t>
  </si>
  <si>
    <t>Presentation of Financial Statements</t>
  </si>
  <si>
    <t>FRS 102</t>
  </si>
  <si>
    <t>Inventories</t>
  </si>
  <si>
    <t>FRS 108</t>
  </si>
  <si>
    <t>Accounting Policies, Changes in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</si>
  <si>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</si>
  <si>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</si>
  <si>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</si>
  <si>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</si>
  <si>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</si>
  <si>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</si>
  <si>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</si>
  <si>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</si>
  <si>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132</t>
  </si>
  <si>
    <t>Financial Instrument: Disclosure &amp; Presentation</t>
  </si>
  <si>
    <t>FRS 133</t>
  </si>
  <si>
    <t>Earnings Per Share</t>
  </si>
  <si>
    <t>FRS 136</t>
  </si>
  <si>
    <t>Impairment of Assets</t>
  </si>
  <si>
    <t>Changes in Accounting Policies</t>
  </si>
  <si>
    <t>FRS 3: Business Combinations</t>
  </si>
  <si>
    <t>The Group has adopted the transitional provision of FRS 3 whereby the negative goodwill as at 1 January 2006 of RM3,339,523 was derecognised with a corresponding adjustment to opening retained profits.  The change in this accounting policy has no effect on the profit after tax for the current quarter.</t>
  </si>
  <si>
    <t>Restated</t>
  </si>
  <si>
    <t>Balance sheet (extracts)</t>
  </si>
  <si>
    <t>Goodwill on consolidation</t>
  </si>
  <si>
    <t>As at 01.01.2006</t>
  </si>
  <si>
    <t>At 1 January 2006</t>
  </si>
  <si>
    <t>Previously stated</t>
  </si>
  <si>
    <t>(Note A2(a))</t>
  </si>
  <si>
    <t>A16</t>
  </si>
  <si>
    <t>A17</t>
  </si>
  <si>
    <t>(Note A17)</t>
  </si>
  <si>
    <t>- Bills payables</t>
  </si>
  <si>
    <t>Bills payables</t>
  </si>
  <si>
    <t>The interim financial statements should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</si>
  <si>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significant accounting policies adopted are consistent with those of the audited financial statement for the year ended 31 December 2005 except for the adoption of the following new/revised Financial Reporting Standards ("FRS') effective for financial period beginning 1 January 2006:</t>
  </si>
  <si>
    <t>Segmental reporting for the period ended 31 March 2006.</t>
  </si>
  <si>
    <r>
      <t xml:space="preserve">Other than those disclosed in notes A2 and A3, there were no unusual items affecting assets, liabilities, equity, net income or cash flows of the </t>
    </r>
    <r>
      <rPr>
        <sz val="10"/>
        <rFont val="Arial Narrow"/>
        <family val="2"/>
      </rPr>
      <t xml:space="preserve">Group </t>
    </r>
    <r>
      <rPr>
        <sz val="10"/>
        <rFont val="Arial Narrow"/>
        <family val="2"/>
      </rPr>
      <t>since the last annual audited financial statements.</t>
    </r>
  </si>
  <si>
    <t>As for the case against Lee Kok Hong, INSE had obtained the Judgement in Default on 13 March 2006.</t>
  </si>
  <si>
    <r>
      <t xml:space="preserve">The interim financial </t>
    </r>
    <r>
      <rPr>
        <sz val="10"/>
        <rFont val="Arial Narrow"/>
        <family val="2"/>
      </rPr>
      <t xml:space="preserve">statements of the Group are unaudited and </t>
    </r>
    <r>
      <rPr>
        <sz val="10"/>
        <rFont val="Arial Narrow"/>
        <family val="2"/>
      </rPr>
      <t>ha</t>
    </r>
    <r>
      <rPr>
        <sz val="10"/>
        <rFont val="Arial Narrow"/>
        <family val="2"/>
      </rPr>
      <t>ve</t>
    </r>
    <r>
      <rPr>
        <sz val="10"/>
        <rFont val="Arial Narrow"/>
        <family val="2"/>
      </rPr>
      <t xml:space="preserve"> been prepared in </t>
    </r>
    <r>
      <rPr>
        <sz val="10"/>
        <rFont val="Arial Narrow"/>
        <family val="2"/>
      </rPr>
      <t>accordance with Financial Reporting Standards ("FRS") 134 Int</t>
    </r>
    <r>
      <rPr>
        <sz val="10"/>
        <rFont val="Arial Narrow"/>
        <family val="2"/>
      </rPr>
      <t xml:space="preserve">erim Financial Reporting and </t>
    </r>
    <r>
      <rPr>
        <sz val="10"/>
        <rFont val="Arial Narrow"/>
        <family val="2"/>
      </rPr>
      <t xml:space="preserve">Paragraph 9.22 and </t>
    </r>
    <r>
      <rPr>
        <sz val="10"/>
        <rFont val="Arial Narrow"/>
        <family val="2"/>
      </rPr>
      <t>Appendix 7A of the Listing Requirements of Bursa Malaysia Securities Berhad ("Bursa Securities") for the MESDAQ Market.</t>
    </r>
  </si>
  <si>
    <t>The new/revised FRS which has major impacts on the financial statements of the Group are as follows:</t>
  </si>
  <si>
    <t>The effect of adopting FRS3:</t>
  </si>
  <si>
    <t>The following amounts have been restated as a result of the adoption of the revised FRS:</t>
  </si>
  <si>
    <t>Retained profits</t>
  </si>
  <si>
    <t>INSE had received the Memorandum of Appearance on 14 February 2006 for its cases against Hon Kwee Chain and Wong Choon Chong but has yet to receive the Statement of Defence from Hon Kwee Chain and Wong Choon Chong. INSE had obtained Judgement in Default against Wong Choon Chong.</t>
  </si>
  <si>
    <t>- equity holders of the parent</t>
  </si>
  <si>
    <t>- minority interest</t>
  </si>
  <si>
    <t>Earnings Per Share attributable to equity holders of the parent (Sen)</t>
  </si>
  <si>
    <t xml:space="preserve">Attributable to </t>
  </si>
  <si>
    <t>Shareholders' Equity</t>
  </si>
  <si>
    <t>Total Equity</t>
  </si>
  <si>
    <t>Minority Interest</t>
  </si>
  <si>
    <t>attributable to the equity holders of the parent (sen)</t>
  </si>
  <si>
    <t>*Net assets [NA] per share</t>
  </si>
  <si>
    <t>Goodwill written off</t>
  </si>
  <si>
    <t>Proceeds from disposal of property, plant and equipment</t>
  </si>
  <si>
    <t>Previously, negative goodwill is retained in the consolidated balance sheet, with the adoption of FRS 3 , negative goodwill is now recognised in the income statement immediately.</t>
  </si>
  <si>
    <t>The Board of Directors does not recommend any dividends in respect of the financial quarter under review.</t>
  </si>
  <si>
    <t>RM</t>
  </si>
  <si>
    <t>- Bank overdraft</t>
  </si>
  <si>
    <t xml:space="preserve">For the three months ended 31 March 2006, the Group recorded a total revenue and profit before taxation of RM6.35 million and RM0.11 million respectively. </t>
  </si>
  <si>
    <t>In the first quarter ended 31 March 2006, the Group recorded a total revenue and profit before taxation of RM6.35 million and RM0.11 million respectively. Compared to the revenue and profit before taxation of RM12.06 million and RM1.919  million respectively as achieved in the previous quarter ended 31 December 2005, the company has recorded a lower sales in this particular quarter was due to the the cyclical reason. The unaudited profit before taxation was lower as compared to the previous quarter was due to higher selling and distribution and administrative expenses for the quarter under review.</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</si>
</sst>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_(* #,##0_);_(* \(#,##0\);_(* &quot;-&quot;??_);_(@_)"/>
    <numFmt numFmtId="173" formatCode="_(* #,##0.0_);_(* \(#,##0.0\);_(* &quot;-&quot;_);_(@_)"/>
    <numFmt numFmtId="174" formatCode="_(* #,##0.0000_);_(* \(#,##0.0000\);_(* &quot;-&quot;??_);_(@_)"/>
    <numFmt numFmtId="175" formatCode="\$#,##0.00;\(\$#,##0.00\)"/>
    <numFmt numFmtId="176" formatCode="\$#,##0;\(\$#,##0\)"/>
    <numFmt numFmtId="177" formatCode="#,##0;\(#,##0\)"/>
    <numFmt numFmtId="178" formatCode="0.00_)"/>
    <numFmt numFmtId="179" formatCode="#,##0.0_);\(#,##0.0\)"/>
    <numFmt numFmtId="180" formatCode="_(&quot;MYR&quot;* #,##0_);_(&quot;MYR&quot;* \(#,##0\);_(&quot;MYR&quot;* &quot;-&quot;_);_(@_)"/>
    <numFmt numFmtId="181" formatCode="0.0%;\(0.0%\)"/>
    <numFmt numFmtId="182" formatCode="#,##0.00&quot;£&quot;_);[Red]\(#,##0.00&quot;£&quot;\)"/>
    <numFmt numFmtId="183" formatCode="_ * #,##0_)&quot;£&quot;_ ;_ * \(#,##0\)&quot;£&quot;_ ;_ * &quot;-&quot;_)&quot;£&quot;_ ;_ @_ "/>
    <numFmt numFmtId="184" formatCode="_ * #,##0_)_£_ ;_ * \(#,##0\)_£_ ;_ * &quot;-&quot;_)_£_ ;_ @_ "/>
    <numFmt numFmtId="185" formatCode="_ * #,##0.00_)&quot;£&quot;_ ;_ * \(#,##0.00\)&quot;£&quot;_ ;_ * &quot;-&quot;??_)&quot;£&quot;_ ;_ @_ "/>
    <numFmt numFmtId="186" formatCode="_(* #,##0.0_);_(* \(#,##0.0\);_(* &quot;-&quot;??_);_(@_)"/>
    <numFmt numFmtId="187" formatCode="_(* #,##0.0_);_(* \(#,##0.0\);_(* &quot;-&quot;?_);_(@_)"/>
    <numFmt numFmtId="188" formatCode="_(* #,##0_);_(* \(#,##0\);_(* &quot;-&quot;?_);_(@_)"/>
  </numFmts>
  <fonts count="28">
    <font>
      <sz val="10"/>
      <name val="Arial Narrow"/>
      <family val="2"/>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1"/>
      <name val="Arial Narrow"/>
      <family val="2"/>
    </font>
    <font>
      <u val="single"/>
      <sz val="10"/>
      <color indexed="12"/>
      <name val="Arial Narrow"/>
      <family val="2"/>
    </font>
    <font>
      <u val="single"/>
      <sz val="10"/>
      <color indexed="36"/>
      <name val="Arial Narrow"/>
      <family val="2"/>
    </font>
    <font>
      <b/>
      <u val="single"/>
      <sz val="10"/>
      <name val="Arial Narrow"/>
      <family val="2"/>
    </font>
    <font>
      <b/>
      <i/>
      <sz val="10"/>
      <name val="Arial Narrow"/>
      <family val="2"/>
    </font>
    <font>
      <sz val="10"/>
      <name val="Arial"/>
      <family val="2"/>
    </font>
    <font>
      <sz val="10"/>
      <name val="Helv"/>
      <family val="2"/>
    </font>
    <font>
      <sz val="10"/>
      <name val="Times New Roman"/>
      <family val="1"/>
    </font>
    <font>
      <sz val="12"/>
      <name val="Arial"/>
      <family val="2"/>
    </font>
    <font>
      <sz val="10"/>
      <color indexed="8"/>
      <name val="Arial"/>
      <family val="2"/>
    </font>
    <font>
      <sz val="8"/>
      <name val="Arial"/>
      <family val="2"/>
    </font>
    <font>
      <b/>
      <sz val="12"/>
      <name val="Arial"/>
      <family val="2"/>
    </font>
    <font>
      <b/>
      <sz val="18"/>
      <name val="Arial"/>
      <family val="2"/>
    </font>
    <font>
      <b/>
      <i/>
      <sz val="16"/>
      <name val="Helv"/>
      <family val="2"/>
    </font>
    <font>
      <b/>
      <sz val="8"/>
      <name val="Arial"/>
      <family val="2"/>
    </font>
    <font>
      <sz val="14"/>
      <name val="뼻뮝"/>
      <family val="3"/>
    </font>
    <font>
      <sz val="12"/>
      <name val="뼻뮝"/>
      <family val="1"/>
    </font>
    <font>
      <sz val="12"/>
      <name val="바탕체"/>
      <family val="3"/>
    </font>
    <font>
      <sz val="10"/>
      <name val="굴림체"/>
      <family val="3"/>
    </font>
    <font>
      <b/>
      <vertAlign val="superscript"/>
      <sz val="10"/>
      <name val="Arial Narrow"/>
      <family val="2"/>
    </font>
    <font>
      <vertAlign val="superscript"/>
      <sz val="10"/>
      <name val="Arial Narrow"/>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s>
  <cellStyleXfs count="88">
    <xf numFmtId="0" fontId="0" fillId="0" borderId="0">
      <alignment/>
      <protection/>
    </xf>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2" fillId="2" borderId="0">
      <alignment/>
      <protection/>
    </xf>
    <xf numFmtId="0" fontId="12" fillId="0" borderId="0">
      <alignment/>
      <protection/>
    </xf>
    <xf numFmtId="0" fontId="12" fillId="0" borderId="0" applyFill="0" applyBorder="0" applyAlignment="0">
      <protection/>
    </xf>
    <xf numFmtId="179" fontId="13" fillId="0" borderId="0" applyFill="0" applyBorder="0" applyAlignment="0">
      <protection/>
    </xf>
    <xf numFmtId="174" fontId="13" fillId="0" borderId="0" applyFill="0" applyBorder="0" applyAlignment="0">
      <protection/>
    </xf>
    <xf numFmtId="182" fontId="12" fillId="0" borderId="0" applyFill="0" applyBorder="0" applyAlignment="0">
      <protection/>
    </xf>
    <xf numFmtId="183" fontId="12"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13" fillId="0" borderId="0" applyFont="0" applyFill="0" applyBorder="0" applyAlignment="0" applyProtection="0"/>
    <xf numFmtId="177" fontId="14" fillId="0" borderId="0">
      <alignment/>
      <protection/>
    </xf>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13" fillId="0" borderId="0" applyFont="0" applyFill="0" applyBorder="0" applyAlignment="0" applyProtection="0"/>
    <xf numFmtId="168" fontId="12" fillId="0" borderId="0" applyFont="0" applyFill="0" applyBorder="0" applyAlignment="0" applyProtection="0"/>
    <xf numFmtId="175" fontId="14" fillId="0" borderId="0">
      <alignment/>
      <protection/>
    </xf>
    <xf numFmtId="0" fontId="15" fillId="0" borderId="0" applyProtection="0">
      <alignment/>
    </xf>
    <xf numFmtId="14" fontId="16" fillId="0" borderId="0" applyFill="0" applyBorder="0" applyAlignment="0">
      <protection/>
    </xf>
    <xf numFmtId="0" fontId="12" fillId="0" borderId="0" applyFont="0" applyFill="0" applyBorder="0" applyAlignment="0" applyProtection="0"/>
    <xf numFmtId="176" fontId="14" fillId="0" borderId="0">
      <alignment/>
      <protection/>
    </xf>
    <xf numFmtId="44" fontId="13" fillId="0" borderId="0" applyFill="0" applyBorder="0" applyAlignment="0">
      <protection/>
    </xf>
    <xf numFmtId="179" fontId="13"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2" fontId="15" fillId="0" borderId="0" applyProtection="0">
      <alignment/>
    </xf>
    <xf numFmtId="0" fontId="9" fillId="0" borderId="0" applyNumberFormat="0" applyFill="0" applyBorder="0" applyAlignment="0" applyProtection="0"/>
    <xf numFmtId="38" fontId="17" fillId="3" borderId="0" applyNumberFormat="0" applyBorder="0" applyAlignment="0" applyProtection="0"/>
    <xf numFmtId="0" fontId="18" fillId="0" borderId="1" applyNumberFormat="0" applyAlignment="0" applyProtection="0"/>
    <xf numFmtId="0" fontId="18" fillId="0" borderId="2">
      <alignment horizontal="left" vertical="center"/>
      <protection/>
    </xf>
    <xf numFmtId="0" fontId="19" fillId="0" borderId="0" applyNumberFormat="0" applyFill="0" applyBorder="0" applyAlignment="0" applyProtection="0"/>
    <xf numFmtId="0" fontId="18" fillId="0" borderId="0" applyNumberFormat="0" applyFill="0" applyBorder="0" applyAlignment="0" applyProtection="0"/>
    <xf numFmtId="0" fontId="19" fillId="0" borderId="0" applyProtection="0">
      <alignment/>
    </xf>
    <xf numFmtId="0" fontId="18" fillId="0" borderId="0" applyProtection="0">
      <alignment/>
    </xf>
    <xf numFmtId="0" fontId="8" fillId="0" borderId="0" applyNumberFormat="0" applyFill="0" applyBorder="0" applyAlignment="0" applyProtection="0"/>
    <xf numFmtId="10" fontId="17" fillId="4" borderId="3" applyNumberFormat="0" applyBorder="0" applyAlignment="0" applyProtection="0"/>
    <xf numFmtId="44" fontId="13" fillId="0" borderId="0" applyFill="0" applyBorder="0" applyAlignment="0">
      <protection/>
    </xf>
    <xf numFmtId="179" fontId="13"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7" fillId="0" borderId="0" applyNumberFormat="0" applyFont="0" applyFill="0" applyBorder="0" applyAlignment="0" applyProtection="0"/>
    <xf numFmtId="178" fontId="20" fillId="0" borderId="0">
      <alignment/>
      <protection/>
    </xf>
    <xf numFmtId="0" fontId="12" fillId="0" borderId="0" applyFont="0" applyFill="0" applyBorder="0" applyAlignment="0" applyProtection="0"/>
    <xf numFmtId="0" fontId="12" fillId="0" borderId="0" applyFont="0" applyFill="0" applyBorder="0" applyAlignment="0" applyProtection="0"/>
    <xf numFmtId="9" fontId="0" fillId="0" borderId="0" applyFont="0" applyFill="0" applyBorder="0" applyAlignment="0" applyProtection="0"/>
    <xf numFmtId="183"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44" fontId="13" fillId="0" borderId="0" applyFill="0" applyBorder="0" applyAlignment="0">
      <protection/>
    </xf>
    <xf numFmtId="179" fontId="13"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6" fillId="0" borderId="0" applyFill="0" applyBorder="0" applyAlignment="0">
      <protection/>
    </xf>
    <xf numFmtId="184" fontId="12" fillId="0" borderId="0" applyFill="0" applyBorder="0" applyAlignment="0">
      <protection/>
    </xf>
    <xf numFmtId="185" fontId="12" fillId="0" borderId="0" applyFill="0" applyBorder="0" applyAlignment="0">
      <protection/>
    </xf>
    <xf numFmtId="0" fontId="15" fillId="0" borderId="4" applyProtection="0">
      <alignment/>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12" fillId="0" borderId="0" applyFont="0" applyFill="0" applyBorder="0" applyAlignment="0" applyProtection="0"/>
    <xf numFmtId="0" fontId="23" fillId="0" borderId="0">
      <alignment/>
      <protection/>
    </xf>
    <xf numFmtId="167" fontId="12" fillId="0" borderId="0" applyFont="0" applyFill="0" applyBorder="0" applyAlignment="0" applyProtection="0"/>
    <xf numFmtId="170" fontId="12" fillId="0" borderId="0" applyFont="0" applyFill="0" applyBorder="0" applyAlignment="0" applyProtection="0"/>
    <xf numFmtId="0" fontId="24" fillId="0" borderId="0" applyFont="0" applyFill="0" applyBorder="0" applyAlignment="0" applyProtection="0"/>
    <xf numFmtId="166" fontId="12" fillId="0" borderId="0" applyFont="0" applyFill="0" applyBorder="0" applyAlignment="0" applyProtection="0"/>
    <xf numFmtId="0" fontId="25" fillId="0" borderId="0">
      <alignment/>
      <protection/>
    </xf>
  </cellStyleXfs>
  <cellXfs count="217">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72" fontId="0" fillId="0" borderId="0" xfId="25" applyNumberFormat="1" applyFont="1" applyBorder="1" applyAlignment="1">
      <alignment horizontal="center" vertical="center"/>
    </xf>
    <xf numFmtId="172" fontId="0" fillId="0" borderId="2" xfId="2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2"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2" fontId="0" fillId="0" borderId="4" xfId="0" applyNumberFormat="1" applyFont="1" applyBorder="1" applyAlignment="1">
      <alignment horizontal="center" vertical="center"/>
    </xf>
    <xf numFmtId="172" fontId="0" fillId="0" borderId="5" xfId="2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2" fontId="0" fillId="0" borderId="0" xfId="25" applyNumberFormat="1" applyFont="1" applyAlignment="1">
      <alignment horizontal="center"/>
    </xf>
    <xf numFmtId="0" fontId="0" fillId="0" borderId="0" xfId="0" applyFont="1" applyAlignment="1">
      <alignment horizontal="justify" vertical="top"/>
    </xf>
    <xf numFmtId="172" fontId="0" fillId="0" borderId="0" xfId="25" applyNumberFormat="1" applyFont="1" applyAlignment="1">
      <alignment/>
    </xf>
    <xf numFmtId="172" fontId="0" fillId="0" borderId="6" xfId="25" applyNumberFormat="1" applyFont="1" applyBorder="1" applyAlignment="1">
      <alignment/>
    </xf>
    <xf numFmtId="0" fontId="0" fillId="0" borderId="0" xfId="0" applyFont="1" applyBorder="1" applyAlignment="1">
      <alignment/>
    </xf>
    <xf numFmtId="172" fontId="0" fillId="0" borderId="5" xfId="25" applyNumberFormat="1" applyFont="1" applyBorder="1" applyAlignment="1">
      <alignment horizontal="center"/>
    </xf>
    <xf numFmtId="0" fontId="0" fillId="0" borderId="0" xfId="0" applyFont="1" applyFill="1" applyAlignment="1">
      <alignment/>
    </xf>
    <xf numFmtId="173" fontId="0" fillId="0" borderId="0"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8"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4" xfId="0" applyNumberFormat="1" applyFont="1" applyBorder="1" applyAlignment="1">
      <alignment horizontal="center" vertical="center"/>
    </xf>
    <xf numFmtId="43" fontId="0" fillId="0" borderId="0" xfId="0" applyNumberFormat="1" applyFont="1" applyBorder="1" applyAlignment="1">
      <alignment horizontal="center" vertical="center"/>
    </xf>
    <xf numFmtId="0" fontId="0" fillId="0" borderId="0" xfId="0" applyFont="1" applyBorder="1" applyAlignment="1">
      <alignment horizontal="left" vertical="center"/>
    </xf>
    <xf numFmtId="172" fontId="1" fillId="0" borderId="0" xfId="25" applyNumberFormat="1" applyFont="1" applyBorder="1" applyAlignment="1">
      <alignment horizontal="center" vertical="center"/>
    </xf>
    <xf numFmtId="172" fontId="0" fillId="0" borderId="4" xfId="25" applyNumberFormat="1" applyFont="1" applyBorder="1" applyAlignment="1">
      <alignment horizontal="center" vertical="center"/>
    </xf>
    <xf numFmtId="0" fontId="0" fillId="0" borderId="0" xfId="0" applyFont="1" applyAlignment="1">
      <alignment horizontal="center" vertical="top"/>
    </xf>
    <xf numFmtId="41" fontId="0" fillId="0" borderId="6" xfId="0" applyNumberFormat="1" applyFont="1" applyBorder="1" applyAlignment="1">
      <alignment horizontal="center" vertical="center"/>
    </xf>
    <xf numFmtId="41" fontId="0" fillId="0" borderId="2" xfId="0" applyNumberFormat="1" applyFont="1" applyBorder="1" applyAlignment="1">
      <alignment horizontal="center" vertical="center"/>
    </xf>
    <xf numFmtId="172" fontId="0" fillId="0" borderId="9" xfId="25" applyNumberFormat="1" applyFont="1" applyBorder="1" applyAlignment="1">
      <alignment horizontal="center" vertical="center"/>
    </xf>
    <xf numFmtId="172" fontId="0" fillId="0" borderId="6" xfId="25" applyNumberFormat="1" applyFont="1" applyBorder="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xf>
    <xf numFmtId="0" fontId="7" fillId="0" borderId="0" xfId="0" applyFont="1" applyAlignment="1">
      <alignment/>
    </xf>
    <xf numFmtId="0" fontId="0" fillId="0" borderId="0" xfId="0" applyFont="1" applyAlignment="1">
      <alignment horizontal="justify" vertical="top" wrapText="1"/>
    </xf>
    <xf numFmtId="172" fontId="0" fillId="0" borderId="0" xfId="25" applyNumberFormat="1" applyFont="1" applyBorder="1" applyAlignment="1">
      <alignment/>
    </xf>
    <xf numFmtId="172" fontId="0" fillId="0" borderId="0" xfId="25" applyNumberFormat="1" applyFont="1" applyAlignment="1">
      <alignment horizontal="right"/>
    </xf>
    <xf numFmtId="0" fontId="2" fillId="0" borderId="0" xfId="0" applyFont="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41" fontId="0" fillId="0" borderId="9" xfId="0" applyNumberFormat="1" applyFont="1" applyBorder="1" applyAlignment="1">
      <alignment horizontal="center" vertical="center"/>
    </xf>
    <xf numFmtId="0" fontId="0" fillId="0" borderId="6" xfId="0" applyFont="1" applyBorder="1" applyAlignment="1">
      <alignment/>
    </xf>
    <xf numFmtId="0" fontId="0" fillId="0" borderId="9" xfId="0" applyFont="1" applyBorder="1" applyAlignment="1">
      <alignment/>
    </xf>
    <xf numFmtId="172" fontId="0" fillId="0" borderId="5" xfId="0" applyNumberFormat="1" applyFont="1" applyBorder="1" applyAlignment="1">
      <alignment/>
    </xf>
    <xf numFmtId="172" fontId="0" fillId="0" borderId="4" xfId="25" applyNumberFormat="1" applyFont="1" applyBorder="1" applyAlignment="1">
      <alignment/>
    </xf>
    <xf numFmtId="172" fontId="0" fillId="0" borderId="5" xfId="25" applyNumberFormat="1" applyFont="1" applyBorder="1" applyAlignment="1">
      <alignment horizontal="center"/>
    </xf>
    <xf numFmtId="172" fontId="0" fillId="0" borderId="4" xfId="25" applyNumberFormat="1" applyFont="1" applyBorder="1" applyAlignment="1">
      <alignment vertical="top"/>
    </xf>
    <xf numFmtId="0" fontId="1" fillId="0" borderId="6" xfId="0" applyFont="1" applyBorder="1" applyAlignment="1">
      <alignment horizontal="center" vertical="center" wrapText="1"/>
    </xf>
    <xf numFmtId="172" fontId="0" fillId="0" borderId="0" xfId="25" applyNumberFormat="1" applyFont="1" applyBorder="1" applyAlignment="1">
      <alignment horizontal="center"/>
    </xf>
    <xf numFmtId="0" fontId="0" fillId="0" borderId="3" xfId="0" applyFont="1" applyBorder="1" applyAlignment="1">
      <alignment horizontal="justify" vertical="top" wrapText="1"/>
    </xf>
    <xf numFmtId="172" fontId="0" fillId="0" borderId="3" xfId="25" applyNumberFormat="1" applyFont="1" applyBorder="1" applyAlignment="1">
      <alignment horizontal="justify" vertical="top" wrapText="1"/>
    </xf>
    <xf numFmtId="43" fontId="0" fillId="0" borderId="0" xfId="25" applyNumberFormat="1" applyFont="1" applyAlignment="1">
      <alignment/>
    </xf>
    <xf numFmtId="0" fontId="3" fillId="0" borderId="0" xfId="0" applyFont="1" applyAlignment="1">
      <alignment vertical="center"/>
    </xf>
    <xf numFmtId="0" fontId="1" fillId="0" borderId="0" xfId="0" applyFont="1" applyBorder="1" applyAlignment="1">
      <alignment horizontal="center" vertical="top"/>
    </xf>
    <xf numFmtId="0" fontId="1" fillId="0" borderId="0" xfId="0" applyFont="1" applyBorder="1" applyAlignment="1">
      <alignment horizontal="center"/>
    </xf>
    <xf numFmtId="172" fontId="0" fillId="0" borderId="0" xfId="25" applyNumberFormat="1" applyFont="1" applyBorder="1" applyAlignment="1">
      <alignment horizontal="center"/>
    </xf>
    <xf numFmtId="172" fontId="0" fillId="0" borderId="0" xfId="25" applyNumberFormat="1" applyFont="1" applyAlignment="1">
      <alignment vertical="top"/>
    </xf>
    <xf numFmtId="0" fontId="0" fillId="0" borderId="0" xfId="0" applyFont="1" applyBorder="1" applyAlignment="1">
      <alignment horizontal="justify" vertical="top" wrapText="1"/>
    </xf>
    <xf numFmtId="0" fontId="0" fillId="0" borderId="0" xfId="0" applyAlignment="1" quotePrefix="1">
      <alignment/>
    </xf>
    <xf numFmtId="0" fontId="0" fillId="0" borderId="0" xfId="0" applyFont="1" applyAlignment="1">
      <alignment/>
    </xf>
    <xf numFmtId="172" fontId="0" fillId="0" borderId="2" xfId="25" applyNumberFormat="1" applyFont="1" applyBorder="1" applyAlignment="1">
      <alignment/>
    </xf>
    <xf numFmtId="0" fontId="1" fillId="0" borderId="10" xfId="0" applyFont="1" applyBorder="1" applyAlignment="1">
      <alignment horizontal="center" vertical="top" wrapText="1"/>
    </xf>
    <xf numFmtId="0" fontId="10"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left" wrapText="1"/>
    </xf>
    <xf numFmtId="172" fontId="0" fillId="0" borderId="0" xfId="25" applyNumberFormat="1" applyAlignment="1">
      <alignment wrapText="1"/>
    </xf>
    <xf numFmtId="0" fontId="1" fillId="0" borderId="0" xfId="0" applyFont="1" applyAlignment="1">
      <alignment horizontal="left" wrapText="1"/>
    </xf>
    <xf numFmtId="171" fontId="1" fillId="0" borderId="5" xfId="0" applyNumberFormat="1" applyFont="1" applyBorder="1" applyAlignment="1">
      <alignment wrapText="1"/>
    </xf>
    <xf numFmtId="0" fontId="0" fillId="0" borderId="5" xfId="0" applyBorder="1" applyAlignment="1">
      <alignment horizontal="center" wrapText="1"/>
    </xf>
    <xf numFmtId="0" fontId="0" fillId="0" borderId="0" xfId="0" applyAlignment="1">
      <alignment horizontal="center"/>
    </xf>
    <xf numFmtId="0" fontId="1" fillId="0" borderId="0" xfId="0" applyFont="1" applyAlignment="1">
      <alignment horizontal="center" vertical="center"/>
    </xf>
    <xf numFmtId="14" fontId="1" fillId="0" borderId="0" xfId="0" applyNumberFormat="1"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xf>
    <xf numFmtId="0" fontId="5" fillId="0" borderId="0" xfId="0" applyFont="1" applyBorder="1" applyAlignment="1">
      <alignment horizontal="center" vertical="center"/>
    </xf>
    <xf numFmtId="0" fontId="0" fillId="0" borderId="0" xfId="0" applyFont="1" applyAlignment="1">
      <alignment horizontal="left" vertical="top"/>
    </xf>
    <xf numFmtId="0" fontId="4" fillId="0" borderId="0" xfId="0" applyFont="1" applyAlignment="1">
      <alignment/>
    </xf>
    <xf numFmtId="0" fontId="0" fillId="0" borderId="0" xfId="0" applyFont="1" applyAlignment="1">
      <alignment horizontal="left"/>
    </xf>
    <xf numFmtId="0" fontId="1" fillId="0" borderId="0" xfId="0" applyFont="1" applyAlignment="1" quotePrefix="1">
      <alignment horizontal="center" vertical="top"/>
    </xf>
    <xf numFmtId="9" fontId="2" fillId="0" borderId="0" xfId="64" applyFont="1" applyAlignment="1">
      <alignment horizontal="center"/>
    </xf>
    <xf numFmtId="9" fontId="2" fillId="0" borderId="0" xfId="64" applyFont="1" applyBorder="1" applyAlignment="1">
      <alignment horizontal="center" vertical="top"/>
    </xf>
    <xf numFmtId="10" fontId="0" fillId="0" borderId="0" xfId="64" applyNumberFormat="1" applyFont="1" applyAlignment="1">
      <alignment vertical="top"/>
    </xf>
    <xf numFmtId="10" fontId="0" fillId="0" borderId="4" xfId="64" applyNumberFormat="1" applyFont="1" applyBorder="1" applyAlignment="1">
      <alignment vertical="top"/>
    </xf>
    <xf numFmtId="0" fontId="0" fillId="0" borderId="0" xfId="0" applyFont="1" applyAlignment="1">
      <alignment horizontal="left"/>
    </xf>
    <xf numFmtId="0" fontId="0" fillId="0" borderId="0" xfId="0" applyFont="1" applyAlignment="1">
      <alignment horizontal="left" vertical="top"/>
    </xf>
    <xf numFmtId="0" fontId="1" fillId="0" borderId="0" xfId="0" applyFont="1" applyAlignment="1" quotePrefix="1">
      <alignment horizontal="center"/>
    </xf>
    <xf numFmtId="0" fontId="11" fillId="0" borderId="0" xfId="0" applyFont="1" applyBorder="1" applyAlignment="1">
      <alignment horizontal="center" vertical="top"/>
    </xf>
    <xf numFmtId="0" fontId="11" fillId="0" borderId="0" xfId="0" applyFont="1" applyBorder="1" applyAlignment="1" quotePrefix="1">
      <alignment horizontal="center" vertical="top"/>
    </xf>
    <xf numFmtId="0" fontId="0" fillId="0" borderId="0" xfId="0" applyFont="1" applyBorder="1" applyAlignment="1">
      <alignment vertical="top"/>
    </xf>
    <xf numFmtId="0" fontId="0" fillId="0" borderId="0" xfId="0" applyFont="1" applyBorder="1" applyAlignment="1">
      <alignment horizontal="center"/>
    </xf>
    <xf numFmtId="0" fontId="0" fillId="0" borderId="0" xfId="0" applyNumberFormat="1" applyFont="1" applyBorder="1" applyAlignment="1">
      <alignment horizontal="justify" vertical="top"/>
    </xf>
    <xf numFmtId="0" fontId="0" fillId="0" borderId="0" xfId="0" applyFont="1" applyBorder="1" applyAlignment="1">
      <alignment horizontal="justify" vertical="top"/>
    </xf>
    <xf numFmtId="0" fontId="0" fillId="0" borderId="0" xfId="0" applyFont="1" applyBorder="1" applyAlignment="1" quotePrefix="1">
      <alignment horizontal="justify" vertical="top"/>
    </xf>
    <xf numFmtId="3" fontId="0" fillId="0" borderId="0" xfId="0" applyNumberFormat="1" applyFont="1" applyBorder="1" applyAlignment="1">
      <alignment horizontal="center" vertical="top"/>
    </xf>
    <xf numFmtId="0" fontId="0" fillId="0" borderId="0" xfId="0" applyFont="1" applyAlignment="1">
      <alignment/>
    </xf>
    <xf numFmtId="0" fontId="0" fillId="0" borderId="0" xfId="0" applyNumberFormat="1" applyAlignment="1">
      <alignment horizontal="justify" wrapText="1"/>
    </xf>
    <xf numFmtId="0" fontId="0"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1" fillId="0" borderId="0" xfId="0" applyFont="1" applyBorder="1" applyAlignment="1">
      <alignment horizontal="center" vertical="top" wrapText="1"/>
    </xf>
    <xf numFmtId="0" fontId="10" fillId="0" borderId="0" xfId="0" applyFont="1" applyBorder="1" applyAlignment="1">
      <alignment horizontal="center" vertical="top" wrapText="1"/>
    </xf>
    <xf numFmtId="172" fontId="0" fillId="0" borderId="0" xfId="25" applyNumberFormat="1" applyFont="1" applyBorder="1" applyAlignment="1">
      <alignment horizontal="justify" vertical="top" wrapText="1"/>
    </xf>
    <xf numFmtId="0" fontId="0" fillId="5" borderId="0" xfId="0" applyFont="1" applyFill="1" applyAlignment="1">
      <alignment horizontal="center"/>
    </xf>
    <xf numFmtId="0" fontId="0" fillId="5" borderId="0" xfId="0" applyFont="1" applyFill="1" applyAlignment="1">
      <alignment/>
    </xf>
    <xf numFmtId="172" fontId="0" fillId="0" borderId="0" xfId="25" applyNumberFormat="1" applyFont="1" applyFill="1" applyAlignment="1">
      <alignment/>
    </xf>
    <xf numFmtId="41" fontId="0" fillId="0" borderId="7"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172" fontId="0" fillId="0" borderId="0" xfId="25" applyNumberFormat="1" applyFont="1" applyFill="1" applyBorder="1" applyAlignment="1">
      <alignment horizontal="center" vertical="center"/>
    </xf>
    <xf numFmtId="0" fontId="0" fillId="0" borderId="0" xfId="0" applyFont="1" applyFill="1" applyAlignment="1" quotePrefix="1">
      <alignment horizontal="justify" vertical="top"/>
    </xf>
    <xf numFmtId="0" fontId="1" fillId="0" borderId="0" xfId="0" applyFont="1" applyFill="1" applyAlignment="1">
      <alignment horizontal="center" vertical="top"/>
    </xf>
    <xf numFmtId="172" fontId="0" fillId="0" borderId="0" xfId="25" applyNumberFormat="1" applyFont="1" applyFill="1" applyAlignment="1">
      <alignment vertical="top"/>
    </xf>
    <xf numFmtId="172" fontId="0" fillId="0" borderId="4" xfId="25" applyNumberFormat="1" applyFont="1" applyFill="1" applyBorder="1" applyAlignment="1">
      <alignment vertical="top"/>
    </xf>
    <xf numFmtId="0" fontId="0" fillId="0" borderId="0" xfId="0" applyFont="1" applyFill="1" applyAlignment="1">
      <alignment horizontal="justify" vertical="top"/>
    </xf>
    <xf numFmtId="0" fontId="1" fillId="0" borderId="0" xfId="0" applyFont="1" applyAlignment="1">
      <alignment horizontal="center" vertical="top" wrapText="1"/>
    </xf>
    <xf numFmtId="43" fontId="2" fillId="0" borderId="0" xfId="25" applyFont="1" applyAlignment="1">
      <alignment horizontal="center"/>
    </xf>
    <xf numFmtId="172" fontId="0" fillId="0" borderId="0" xfId="25" applyNumberFormat="1" applyFont="1" applyAlignment="1">
      <alignment horizontal="center"/>
    </xf>
    <xf numFmtId="43" fontId="0" fillId="0" borderId="0" xfId="25" applyFont="1" applyAlignment="1">
      <alignment horizontal="center"/>
    </xf>
    <xf numFmtId="172" fontId="0" fillId="0" borderId="6" xfId="25" applyNumberFormat="1" applyFont="1" applyBorder="1" applyAlignment="1">
      <alignment/>
    </xf>
    <xf numFmtId="0" fontId="0" fillId="0" borderId="6" xfId="0" applyFont="1" applyBorder="1" applyAlignment="1">
      <alignment vertical="top"/>
    </xf>
    <xf numFmtId="172" fontId="0" fillId="0" borderId="0" xfId="0" applyNumberFormat="1" applyFont="1" applyAlignment="1">
      <alignment vertical="top"/>
    </xf>
    <xf numFmtId="0" fontId="0" fillId="0" borderId="0" xfId="0" applyFont="1" applyAlignment="1">
      <alignment horizontal="justify"/>
    </xf>
    <xf numFmtId="0" fontId="0" fillId="0" borderId="0" xfId="0" applyFont="1" applyAlignment="1">
      <alignment horizontal="justify" vertical="top"/>
    </xf>
    <xf numFmtId="15" fontId="0" fillId="0" borderId="0" xfId="0" applyNumberFormat="1" applyFont="1" applyAlignment="1">
      <alignment/>
    </xf>
    <xf numFmtId="3" fontId="0" fillId="0" borderId="0" xfId="0" applyNumberFormat="1" applyFont="1" applyAlignment="1">
      <alignment/>
    </xf>
    <xf numFmtId="3" fontId="0" fillId="0" borderId="4" xfId="0" applyNumberFormat="1" applyFont="1" applyBorder="1" applyAlignment="1">
      <alignment/>
    </xf>
    <xf numFmtId="43" fontId="0" fillId="0" borderId="0" xfId="25" applyFont="1" applyAlignment="1">
      <alignment vertical="top"/>
    </xf>
    <xf numFmtId="172" fontId="0" fillId="0" borderId="4" xfId="0" applyNumberFormat="1" applyFont="1" applyBorder="1" applyAlignment="1">
      <alignment vertical="top"/>
    </xf>
    <xf numFmtId="172" fontId="0" fillId="0" borderId="0" xfId="0" applyNumberFormat="1" applyFont="1" applyBorder="1" applyAlignment="1">
      <alignment vertical="top"/>
    </xf>
    <xf numFmtId="172" fontId="0" fillId="0" borderId="6" xfId="25" applyNumberFormat="1" applyFont="1" applyBorder="1" applyAlignment="1">
      <alignment horizontal="center"/>
    </xf>
    <xf numFmtId="43" fontId="0" fillId="0" borderId="0" xfId="25" applyFont="1" applyBorder="1" applyAlignment="1">
      <alignment horizontal="center"/>
    </xf>
    <xf numFmtId="172" fontId="0" fillId="0" borderId="0" xfId="25" applyNumberFormat="1" applyFont="1" applyAlignment="1">
      <alignment/>
    </xf>
    <xf numFmtId="172" fontId="0" fillId="0" borderId="0" xfId="25" applyNumberFormat="1" applyFont="1" applyBorder="1" applyAlignment="1">
      <alignment vertical="top"/>
    </xf>
    <xf numFmtId="43" fontId="0" fillId="0" borderId="0" xfId="25" applyFont="1" applyBorder="1" applyAlignment="1">
      <alignment vertical="top"/>
    </xf>
    <xf numFmtId="0" fontId="0" fillId="0" borderId="0" xfId="0" applyFill="1" applyAlignment="1">
      <alignment/>
    </xf>
    <xf numFmtId="0" fontId="0" fillId="0" borderId="0" xfId="0" applyBorder="1" applyAlignment="1" quotePrefix="1">
      <alignment/>
    </xf>
    <xf numFmtId="0" fontId="0" fillId="0" borderId="4" xfId="0" applyFont="1" applyBorder="1" applyAlignment="1">
      <alignment/>
    </xf>
    <xf numFmtId="0" fontId="0" fillId="0" borderId="0" xfId="0" applyFont="1" applyFill="1" applyAlignment="1" quotePrefix="1">
      <alignment/>
    </xf>
    <xf numFmtId="172" fontId="0" fillId="0" borderId="7" xfId="25" applyNumberFormat="1" applyFont="1" applyBorder="1" applyAlignment="1">
      <alignment/>
    </xf>
    <xf numFmtId="172" fontId="0" fillId="0" borderId="6" xfId="25" applyNumberFormat="1" applyFont="1" applyFill="1" applyBorder="1" applyAlignment="1">
      <alignment/>
    </xf>
    <xf numFmtId="172" fontId="0" fillId="0" borderId="6" xfId="25" applyNumberFormat="1" applyFont="1" applyBorder="1" applyAlignment="1">
      <alignment horizontal="center"/>
    </xf>
    <xf numFmtId="3" fontId="1" fillId="0" borderId="0" xfId="0" applyNumberFormat="1" applyFont="1" applyAlignment="1">
      <alignment horizontal="center"/>
    </xf>
    <xf numFmtId="172" fontId="1" fillId="0" borderId="0" xfId="25" applyNumberFormat="1" applyFont="1" applyAlignment="1">
      <alignment/>
    </xf>
    <xf numFmtId="172" fontId="1" fillId="0" borderId="5" xfId="25" applyNumberFormat="1" applyFont="1" applyBorder="1" applyAlignment="1">
      <alignment/>
    </xf>
    <xf numFmtId="0" fontId="1" fillId="5" borderId="0" xfId="0" applyFont="1" applyFill="1" applyAlignment="1">
      <alignment horizontal="center" vertical="top" wrapText="1"/>
    </xf>
    <xf numFmtId="0" fontId="0" fillId="5" borderId="0" xfId="0" applyFont="1" applyFill="1" applyAlignment="1">
      <alignment vertical="top" wrapText="1"/>
    </xf>
    <xf numFmtId="172" fontId="0" fillId="5" borderId="0" xfId="25" applyNumberFormat="1" applyFont="1" applyFill="1" applyAlignment="1">
      <alignment vertical="top" wrapText="1"/>
    </xf>
    <xf numFmtId="188" fontId="0" fillId="5" borderId="0" xfId="0" applyNumberFormat="1" applyFont="1" applyFill="1" applyAlignment="1">
      <alignment vertical="top" wrapText="1"/>
    </xf>
    <xf numFmtId="172" fontId="0" fillId="0" borderId="0" xfId="0" applyNumberFormat="1" applyFont="1" applyAlignment="1">
      <alignment vertical="top" wrapText="1"/>
    </xf>
    <xf numFmtId="172" fontId="0" fillId="0" borderId="0" xfId="0" applyNumberFormat="1" applyFont="1" applyAlignment="1">
      <alignment/>
    </xf>
    <xf numFmtId="0" fontId="1" fillId="0" borderId="0" xfId="0" applyFont="1" applyFill="1" applyAlignment="1">
      <alignment horizontal="center" vertical="top" wrapText="1"/>
    </xf>
    <xf numFmtId="0" fontId="0" fillId="0" borderId="0" xfId="0" applyFont="1" applyFill="1" applyAlignment="1">
      <alignment vertical="top" wrapText="1"/>
    </xf>
    <xf numFmtId="188" fontId="0" fillId="0" borderId="0" xfId="0" applyNumberFormat="1" applyFont="1" applyFill="1" applyAlignment="1">
      <alignment vertical="top" wrapText="1"/>
    </xf>
    <xf numFmtId="0" fontId="1" fillId="5" borderId="0" xfId="0" applyFont="1" applyFill="1" applyAlignment="1">
      <alignment/>
    </xf>
    <xf numFmtId="0" fontId="2" fillId="5" borderId="0" xfId="0" applyFont="1" applyFill="1" applyBorder="1" applyAlignment="1">
      <alignment vertical="center"/>
    </xf>
    <xf numFmtId="0" fontId="0" fillId="5" borderId="0" xfId="0" applyFont="1" applyFill="1" applyBorder="1" applyAlignment="1">
      <alignment vertical="center"/>
    </xf>
    <xf numFmtId="0" fontId="7" fillId="5" borderId="0" xfId="0" applyFont="1" applyFill="1" applyAlignment="1">
      <alignment/>
    </xf>
    <xf numFmtId="0" fontId="0" fillId="5" borderId="0" xfId="0" applyFill="1" applyAlignment="1">
      <alignment/>
    </xf>
    <xf numFmtId="0" fontId="0" fillId="5" borderId="0" xfId="0" applyFont="1" applyFill="1" applyAlignment="1" quotePrefix="1">
      <alignment/>
    </xf>
    <xf numFmtId="0" fontId="0" fillId="5" borderId="0" xfId="0" applyFont="1" applyFill="1" applyAlignment="1">
      <alignment vertical="top"/>
    </xf>
    <xf numFmtId="172" fontId="0" fillId="5" borderId="0" xfId="25" applyNumberFormat="1" applyFont="1" applyFill="1" applyAlignment="1">
      <alignment/>
    </xf>
    <xf numFmtId="172" fontId="0" fillId="5" borderId="0" xfId="25" applyNumberFormat="1" applyFont="1" applyFill="1" applyBorder="1" applyAlignment="1">
      <alignment vertical="top" wrapText="1"/>
    </xf>
    <xf numFmtId="0" fontId="0" fillId="5" borderId="0" xfId="0" applyFont="1" applyFill="1" applyBorder="1" applyAlignment="1">
      <alignment vertical="top" wrapText="1"/>
    </xf>
    <xf numFmtId="0" fontId="0" fillId="5" borderId="0" xfId="0" applyFill="1" applyAlignment="1" quotePrefix="1">
      <alignment/>
    </xf>
    <xf numFmtId="0" fontId="0" fillId="5" borderId="0" xfId="0" applyFont="1" applyFill="1" applyAlignment="1">
      <alignment/>
    </xf>
    <xf numFmtId="0" fontId="0" fillId="0" borderId="0" xfId="0" applyFont="1" applyAlignment="1">
      <alignment horizontal="left" vertical="top"/>
    </xf>
    <xf numFmtId="0" fontId="0" fillId="0" borderId="0" xfId="0" applyFont="1" applyAlignment="1">
      <alignment horizontal="justify" vertical="top" wrapText="1"/>
    </xf>
    <xf numFmtId="0" fontId="0" fillId="5" borderId="0" xfId="0" applyFont="1" applyFill="1" applyAlignment="1">
      <alignment vertical="top" wrapText="1"/>
    </xf>
    <xf numFmtId="0" fontId="0" fillId="0" borderId="0" xfId="0" applyAlignment="1">
      <alignment horizontal="justify" vertical="top" wrapText="1"/>
    </xf>
    <xf numFmtId="0" fontId="0" fillId="5" borderId="0" xfId="0" applyFont="1" applyFill="1" applyAlignment="1">
      <alignment horizontal="justify" vertical="top"/>
    </xf>
    <xf numFmtId="0" fontId="0" fillId="5" borderId="0" xfId="0" applyFont="1" applyFill="1" applyAlignment="1">
      <alignment horizontal="justify"/>
    </xf>
    <xf numFmtId="0" fontId="1"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horizontal="left" vertical="top"/>
    </xf>
    <xf numFmtId="0" fontId="1" fillId="0" borderId="0" xfId="0" applyFont="1" applyBorder="1" applyAlignment="1">
      <alignment horizontal="center" vertical="center"/>
    </xf>
    <xf numFmtId="0" fontId="0" fillId="0" borderId="0" xfId="0" applyFont="1" applyAlignment="1">
      <alignment horizontal="justify"/>
    </xf>
    <xf numFmtId="0" fontId="0" fillId="0" borderId="0" xfId="0" applyNumberFormat="1" applyAlignment="1">
      <alignment horizontal="justify"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0" xfId="0" applyFont="1" applyAlignment="1">
      <alignment horizontal="center" vertical="center"/>
    </xf>
    <xf numFmtId="0" fontId="1" fillId="0" borderId="6" xfId="0" applyFont="1" applyBorder="1" applyAlignment="1">
      <alignment horizontal="center" vertical="center" wrapText="1"/>
    </xf>
    <xf numFmtId="0" fontId="0" fillId="0" borderId="0" xfId="0" applyFont="1" applyAlignment="1">
      <alignment horizontal="justify" vertical="top"/>
    </xf>
    <xf numFmtId="0" fontId="0" fillId="0" borderId="0" xfId="0" applyFont="1" applyAlignment="1">
      <alignment horizontal="justify" vertical="top"/>
    </xf>
    <xf numFmtId="0" fontId="0" fillId="5" borderId="0" xfId="0" applyFont="1" applyFill="1" applyAlignment="1">
      <alignment horizontal="justify" vertical="top"/>
    </xf>
    <xf numFmtId="0" fontId="0" fillId="0" borderId="0" xfId="0" applyAlignment="1">
      <alignment horizontal="left" wrapText="1"/>
    </xf>
    <xf numFmtId="15" fontId="0" fillId="0" borderId="0" xfId="0" applyNumberFormat="1" applyFont="1" applyFill="1" applyAlignment="1">
      <alignment horizontal="left"/>
    </xf>
    <xf numFmtId="0" fontId="0" fillId="0" borderId="0" xfId="0" applyFont="1" applyFill="1" applyAlignment="1">
      <alignment horizontal="left"/>
    </xf>
    <xf numFmtId="0" fontId="1" fillId="0" borderId="0" xfId="0" applyFont="1" applyAlignment="1">
      <alignment horizontal="left" wrapText="1"/>
    </xf>
    <xf numFmtId="0" fontId="0" fillId="0" borderId="0" xfId="0" applyAlignment="1">
      <alignment/>
    </xf>
  </cellXfs>
  <cellStyles count="75">
    <cellStyle name="Normal" xfId="0"/>
    <cellStyle name="RowLevel_0" xfId="1"/>
    <cellStyle name="=C:\WINDOWS\SYSTEM32\COMMAND.COM" xfId="15"/>
    <cellStyle name="•W_laroux"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xfId="25"/>
    <cellStyle name="Comma [0]" xfId="26"/>
    <cellStyle name="Comma [00]" xfId="27"/>
    <cellStyle name="comma zerodec" xfId="28"/>
    <cellStyle name="Comma0" xfId="29"/>
    <cellStyle name="Currency" xfId="30"/>
    <cellStyle name="Currency [0]" xfId="31"/>
    <cellStyle name="Currency [00]" xfId="32"/>
    <cellStyle name="Currency0" xfId="33"/>
    <cellStyle name="Currency1" xfId="34"/>
    <cellStyle name="Date" xfId="35"/>
    <cellStyle name="Date Short" xfId="36"/>
    <cellStyle name="Date_Book1" xfId="37"/>
    <cellStyle name="Dollar (zero dec)" xfId="38"/>
    <cellStyle name="Enter Currency (0)" xfId="39"/>
    <cellStyle name="Enter Currency (2)" xfId="40"/>
    <cellStyle name="Enter Units (0)" xfId="41"/>
    <cellStyle name="Enter Units (1)" xfId="42"/>
    <cellStyle name="Enter Units (2)" xfId="43"/>
    <cellStyle name="Fixed" xfId="44"/>
    <cellStyle name="Followed Hyperlink" xfId="45"/>
    <cellStyle name="Grey" xfId="46"/>
    <cellStyle name="Header1" xfId="47"/>
    <cellStyle name="Header2" xfId="48"/>
    <cellStyle name="Heading 1" xfId="49"/>
    <cellStyle name="Heading 2" xfId="50"/>
    <cellStyle name="HEADING1" xfId="51"/>
    <cellStyle name="HEADING2" xfId="52"/>
    <cellStyle name="Hyperlink" xfId="53"/>
    <cellStyle name="Input [yellow]" xfId="54"/>
    <cellStyle name="Link Currency (0)" xfId="55"/>
    <cellStyle name="Link Currency (2)" xfId="56"/>
    <cellStyle name="Link Units (0)" xfId="57"/>
    <cellStyle name="Link Units (1)" xfId="58"/>
    <cellStyle name="Link Units (2)" xfId="59"/>
    <cellStyle name="NONE" xfId="60"/>
    <cellStyle name="Normal - Style1" xfId="61"/>
    <cellStyle name="Œ…‹æØ‚è [0.00]_laroux" xfId="62"/>
    <cellStyle name="Œ…‹æØ‚è_laroux" xfId="63"/>
    <cellStyle name="Percent" xfId="64"/>
    <cellStyle name="Percent [0]" xfId="65"/>
    <cellStyle name="Percent [00]" xfId="66"/>
    <cellStyle name="Percent [2]" xfId="67"/>
    <cellStyle name="PrePop Currency (0)" xfId="68"/>
    <cellStyle name="PrePop Currency (2)" xfId="69"/>
    <cellStyle name="PrePop Units (0)" xfId="70"/>
    <cellStyle name="PrePop Units (1)" xfId="71"/>
    <cellStyle name="PrePop Units (2)" xfId="72"/>
    <cellStyle name="Text Indent A" xfId="73"/>
    <cellStyle name="Text Indent B" xfId="74"/>
    <cellStyle name="Text Indent C" xfId="75"/>
    <cellStyle name="Total" xfId="76"/>
    <cellStyle name="똿뗦먛귟 [0.00]_PRODUCT DETAIL Q1" xfId="77"/>
    <cellStyle name="똿뗦먛귟_PRODUCT DETAIL Q1" xfId="78"/>
    <cellStyle name="믅됞 [0.00]_PRODUCT DETAIL Q1" xfId="79"/>
    <cellStyle name="믅됞_PRODUCT DETAIL Q1" xfId="80"/>
    <cellStyle name="백분율_HOBONG" xfId="81"/>
    <cellStyle name="뷭?_BOOKSHIP" xfId="82"/>
    <cellStyle name="콤마 [0]_1202" xfId="83"/>
    <cellStyle name="콤마_1202" xfId="84"/>
    <cellStyle name="통화 [0]_1202" xfId="85"/>
    <cellStyle name="통화_1202" xfId="86"/>
    <cellStyle name="표준_(정보부문)월별인원계획"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178</xdr:row>
      <xdr:rowOff>0</xdr:rowOff>
    </xdr:from>
    <xdr:to>
      <xdr:col>9</xdr:col>
      <xdr:colOff>752475</xdr:colOff>
      <xdr:row>183</xdr:row>
      <xdr:rowOff>0</xdr:rowOff>
    </xdr:to>
    <xdr:sp>
      <xdr:nvSpPr>
        <xdr:cNvPr id="1" name="TextBox 1"/>
        <xdr:cNvSpPr txBox="1">
          <a:spLocks noChangeArrowheads="1"/>
        </xdr:cNvSpPr>
      </xdr:nvSpPr>
      <xdr:spPr>
        <a:xfrm>
          <a:off x="266700" y="30194250"/>
          <a:ext cx="7086600" cy="809625"/>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 The companies in which Datuk Yeat Sew Chuong and Wong Seng Tong are the common directors of INSBIO and Bio Agro Products Sdn Bhd.
## The companies in which Datuk Yeat Sew Chuong, Wong Seng Tong and Wong Kin Nam are the common directors of INSBIO and IBG Manufacturing Sdn Bhd
* The company in which Datuk Yeat Sew Chuong, Wong Seng Tong and Khoo Keat are the common directors of INSBIO and INS Holdings Berhad.</a:t>
          </a:r>
        </a:p>
      </xdr:txBody>
    </xdr:sp>
    <xdr:clientData/>
  </xdr:twoCellAnchor>
  <xdr:twoCellAnchor>
    <xdr:from>
      <xdr:col>2</xdr:col>
      <xdr:colOff>9525</xdr:colOff>
      <xdr:row>273</xdr:row>
      <xdr:rowOff>9525</xdr:rowOff>
    </xdr:from>
    <xdr:to>
      <xdr:col>9</xdr:col>
      <xdr:colOff>1019175</xdr:colOff>
      <xdr:row>278</xdr:row>
      <xdr:rowOff>76200</xdr:rowOff>
    </xdr:to>
    <xdr:sp>
      <xdr:nvSpPr>
        <xdr:cNvPr id="2" name="TextBox 2"/>
        <xdr:cNvSpPr txBox="1">
          <a:spLocks noChangeArrowheads="1"/>
        </xdr:cNvSpPr>
      </xdr:nvSpPr>
      <xdr:spPr>
        <a:xfrm>
          <a:off x="438150" y="45710475"/>
          <a:ext cx="7181850" cy="876300"/>
        </a:xfrm>
        <a:prstGeom prst="rect">
          <a:avLst/>
        </a:prstGeom>
        <a:solidFill>
          <a:srgbClr val="FFFFFF"/>
        </a:solidFill>
        <a:ln w="9525" cmpd="sng">
          <a:noFill/>
        </a:ln>
      </xdr:spPr>
      <xdr:txBody>
        <a:bodyPr vertOverflow="clip" wrap="square"/>
        <a:p>
          <a:pPr algn="just">
            <a:defRPr/>
          </a:pPr>
          <a:r>
            <a:rPr lang="en-US" cap="none" sz="1000" b="0" i="0" u="none" baseline="0">
              <a:latin typeface="Arial Narrow"/>
              <a:ea typeface="Arial Narrow"/>
              <a:cs typeface="Arial Narrow"/>
            </a:rPr>
            <a:t>The listing expenses were under-estimated by approximately RM183,000 and the shortfall was credited from working capital. Subsequently in the current quarter, an adjustment of RM48,000 was made as the under-estimation amounted to RM135,000 only.
On 16 January 2006, the Securities Commission had approved the reallocation of RM6 million from the unutilised proceeds for research and development (“R&amp;D”) centre and manufacturing plant to working capital (RM4 million) and repayment of hire purchase facilities (RM2 million) respectively.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oh\Local%20Settings\Temporary%20Internet%20Files\OLKC\MSOffice\Excel\XL97\FA\FA30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96"/>
  <sheetViews>
    <sheetView workbookViewId="0" topLeftCell="A34">
      <selection activeCell="E29" sqref="E29"/>
    </sheetView>
  </sheetViews>
  <sheetFormatPr defaultColWidth="9.33203125" defaultRowHeight="12.75"/>
  <cols>
    <col min="1" max="1" width="5.5" style="12" customWidth="1"/>
    <col min="2" max="3" width="3.83203125" style="12" customWidth="1"/>
    <col min="4" max="4" width="22.33203125" style="12" customWidth="1"/>
    <col min="5" max="5" width="18.5" style="12" customWidth="1"/>
    <col min="6" max="6" width="1.83203125" style="12" customWidth="1"/>
    <col min="7" max="7" width="18.5" style="12" customWidth="1"/>
    <col min="8" max="8" width="1.83203125" style="12" customWidth="1"/>
    <col min="9" max="9" width="18.5" style="12" customWidth="1"/>
    <col min="10" max="10" width="1.83203125" style="12" customWidth="1"/>
    <col min="11" max="11" width="19.33203125" style="12" customWidth="1"/>
    <col min="12" max="12" width="5.5" style="12" customWidth="1"/>
    <col min="13" max="16384" width="9.33203125" style="12" customWidth="1"/>
  </cols>
  <sheetData>
    <row r="1" spans="1:11" ht="19.5" customHeight="1">
      <c r="A1" s="196" t="s">
        <v>113</v>
      </c>
      <c r="B1" s="196"/>
      <c r="C1" s="196"/>
      <c r="D1" s="196"/>
      <c r="E1" s="196"/>
      <c r="F1" s="196"/>
      <c r="G1" s="196"/>
      <c r="H1" s="196"/>
      <c r="I1" s="196"/>
      <c r="J1" s="196"/>
      <c r="K1" s="196"/>
    </row>
    <row r="2" spans="1:11" ht="9.75" customHeight="1">
      <c r="A2" s="197" t="s">
        <v>114</v>
      </c>
      <c r="B2" s="197"/>
      <c r="C2" s="197"/>
      <c r="D2" s="197"/>
      <c r="E2" s="197"/>
      <c r="F2" s="197"/>
      <c r="G2" s="197"/>
      <c r="H2" s="197"/>
      <c r="I2" s="197"/>
      <c r="J2" s="197"/>
      <c r="K2" s="197"/>
    </row>
    <row r="3" spans="1:11" s="25" customFormat="1" ht="9.75" customHeight="1">
      <c r="A3" s="198" t="s">
        <v>27</v>
      </c>
      <c r="B3" s="198"/>
      <c r="C3" s="198"/>
      <c r="D3" s="198"/>
      <c r="E3" s="198"/>
      <c r="F3" s="198"/>
      <c r="G3" s="198"/>
      <c r="H3" s="198"/>
      <c r="I3" s="198"/>
      <c r="J3" s="198"/>
      <c r="K3" s="198"/>
    </row>
    <row r="4" spans="1:11" ht="15.75" customHeight="1">
      <c r="A4" s="199" t="s">
        <v>226</v>
      </c>
      <c r="B4" s="200"/>
      <c r="C4" s="200"/>
      <c r="D4" s="200"/>
      <c r="E4" s="200"/>
      <c r="F4" s="200"/>
      <c r="G4" s="200"/>
      <c r="H4" s="200"/>
      <c r="I4" s="200"/>
      <c r="J4" s="200"/>
      <c r="K4" s="200"/>
    </row>
    <row r="5" spans="1:11" ht="15" customHeight="1">
      <c r="A5" s="7"/>
      <c r="B5" s="7"/>
      <c r="C5" s="7"/>
      <c r="D5" s="7"/>
      <c r="E5" s="7"/>
      <c r="F5" s="7"/>
      <c r="G5" s="7"/>
      <c r="H5" s="7"/>
      <c r="I5" s="7"/>
      <c r="J5" s="7"/>
      <c r="K5" s="7"/>
    </row>
    <row r="6" spans="1:11" ht="19.5" customHeight="1">
      <c r="A6" s="199" t="s">
        <v>227</v>
      </c>
      <c r="B6" s="200"/>
      <c r="C6" s="200"/>
      <c r="D6" s="200"/>
      <c r="E6" s="200"/>
      <c r="F6" s="200"/>
      <c r="G6" s="200"/>
      <c r="H6" s="200"/>
      <c r="I6" s="200"/>
      <c r="J6" s="200"/>
      <c r="K6" s="200"/>
    </row>
    <row r="7" spans="1:11" ht="18.75" customHeight="1">
      <c r="A7" s="45"/>
      <c r="B7"/>
      <c r="C7"/>
      <c r="D7"/>
      <c r="E7"/>
      <c r="F7"/>
      <c r="G7"/>
      <c r="H7"/>
      <c r="I7"/>
      <c r="J7"/>
      <c r="K7"/>
    </row>
    <row r="8" spans="1:11" ht="15" customHeight="1">
      <c r="A8" s="16"/>
      <c r="B8" s="16"/>
      <c r="C8" s="19"/>
      <c r="D8" s="19"/>
      <c r="E8" s="193" t="s">
        <v>21</v>
      </c>
      <c r="F8" s="193"/>
      <c r="G8" s="193"/>
      <c r="H8" s="1"/>
      <c r="I8" s="193" t="s">
        <v>22</v>
      </c>
      <c r="J8" s="193"/>
      <c r="K8" s="193"/>
    </row>
    <row r="9" spans="1:11" ht="48" customHeight="1">
      <c r="A9" s="16"/>
      <c r="B9" s="16"/>
      <c r="C9" s="19"/>
      <c r="D9" s="19"/>
      <c r="E9" s="2" t="s">
        <v>14</v>
      </c>
      <c r="F9" s="2"/>
      <c r="G9" s="2" t="s">
        <v>32</v>
      </c>
      <c r="H9" s="2"/>
      <c r="I9" s="2" t="s">
        <v>249</v>
      </c>
      <c r="J9" s="2"/>
      <c r="K9" s="2" t="s">
        <v>26</v>
      </c>
    </row>
    <row r="10" spans="1:11" ht="15" customHeight="1">
      <c r="A10" s="16"/>
      <c r="B10" s="16"/>
      <c r="C10" s="19"/>
      <c r="D10" s="19"/>
      <c r="E10" s="89" t="s">
        <v>228</v>
      </c>
      <c r="F10" s="5"/>
      <c r="G10" s="89" t="s">
        <v>229</v>
      </c>
      <c r="H10" s="5"/>
      <c r="I10" s="89" t="s">
        <v>228</v>
      </c>
      <c r="J10" s="5"/>
      <c r="K10" s="89" t="s">
        <v>229</v>
      </c>
    </row>
    <row r="11" spans="1:11" ht="15" customHeight="1">
      <c r="A11" s="16"/>
      <c r="B11" s="16"/>
      <c r="C11" s="19"/>
      <c r="D11" s="19"/>
      <c r="E11" s="1" t="s">
        <v>170</v>
      </c>
      <c r="F11" s="1"/>
      <c r="G11" s="1" t="s">
        <v>170</v>
      </c>
      <c r="H11" s="1"/>
      <c r="I11" s="1" t="s">
        <v>170</v>
      </c>
      <c r="J11" s="1"/>
      <c r="K11" s="1" t="s">
        <v>170</v>
      </c>
    </row>
    <row r="13" spans="1:11" ht="12.75">
      <c r="A13" s="122" t="s">
        <v>33</v>
      </c>
      <c r="B13" s="122"/>
      <c r="C13" s="122"/>
      <c r="D13" s="122"/>
      <c r="E13" s="23">
        <v>6347</v>
      </c>
      <c r="G13" s="21" t="s">
        <v>105</v>
      </c>
      <c r="I13" s="23">
        <f>E13</f>
        <v>6347</v>
      </c>
      <c r="K13" s="21" t="s">
        <v>105</v>
      </c>
    </row>
    <row r="14" spans="1:11" ht="12.75">
      <c r="A14" s="122"/>
      <c r="B14" s="122"/>
      <c r="C14" s="122"/>
      <c r="D14" s="122"/>
      <c r="E14" s="23"/>
      <c r="G14" s="23"/>
      <c r="I14" s="23"/>
      <c r="K14" s="23"/>
    </row>
    <row r="15" spans="1:11" ht="12.75">
      <c r="A15" s="122" t="s">
        <v>311</v>
      </c>
      <c r="B15" s="122"/>
      <c r="C15" s="122"/>
      <c r="D15" s="122"/>
      <c r="E15" s="158">
        <v>-3352</v>
      </c>
      <c r="G15" s="159" t="s">
        <v>105</v>
      </c>
      <c r="I15" s="24">
        <f>E15</f>
        <v>-3352</v>
      </c>
      <c r="K15" s="159" t="s">
        <v>105</v>
      </c>
    </row>
    <row r="16" spans="1:11" ht="12.75">
      <c r="A16" s="122"/>
      <c r="B16" s="122"/>
      <c r="C16" s="122"/>
      <c r="D16" s="122"/>
      <c r="E16" s="23"/>
      <c r="G16" s="23"/>
      <c r="I16" s="23"/>
      <c r="K16" s="23"/>
    </row>
    <row r="17" spans="1:11" ht="12.75">
      <c r="A17" s="172" t="s">
        <v>312</v>
      </c>
      <c r="B17" s="122"/>
      <c r="C17" s="122"/>
      <c r="D17" s="122"/>
      <c r="E17" s="161">
        <f>SUM(E13:E15)</f>
        <v>2995</v>
      </c>
      <c r="G17" s="21" t="s">
        <v>105</v>
      </c>
      <c r="I17" s="161">
        <f>E17</f>
        <v>2995</v>
      </c>
      <c r="K17" s="21" t="s">
        <v>105</v>
      </c>
    </row>
    <row r="18" spans="1:11" ht="12.75">
      <c r="A18" s="122"/>
      <c r="B18" s="122"/>
      <c r="C18" s="122"/>
      <c r="D18" s="122"/>
      <c r="E18" s="49"/>
      <c r="F18" s="25"/>
      <c r="G18" s="49"/>
      <c r="H18" s="25"/>
      <c r="I18" s="49"/>
      <c r="J18" s="25"/>
      <c r="K18" s="49"/>
    </row>
    <row r="19" spans="1:11" ht="12.75">
      <c r="A19" s="122" t="s">
        <v>36</v>
      </c>
      <c r="B19" s="122"/>
      <c r="C19" s="122"/>
      <c r="D19" s="122"/>
      <c r="E19" s="49">
        <v>184</v>
      </c>
      <c r="F19" s="25"/>
      <c r="G19" s="64" t="s">
        <v>105</v>
      </c>
      <c r="H19" s="25"/>
      <c r="I19" s="49">
        <f>E19</f>
        <v>184</v>
      </c>
      <c r="J19" s="25"/>
      <c r="K19" s="64" t="s">
        <v>105</v>
      </c>
    </row>
    <row r="20" spans="1:11" ht="12.75">
      <c r="A20" s="122"/>
      <c r="B20" s="122"/>
      <c r="C20" s="122"/>
      <c r="D20" s="122"/>
      <c r="E20" s="23"/>
      <c r="G20" s="21"/>
      <c r="H20" s="25"/>
      <c r="I20" s="23"/>
      <c r="K20" s="23"/>
    </row>
    <row r="21" spans="1:11" ht="12.75">
      <c r="A21" s="122" t="s">
        <v>313</v>
      </c>
      <c r="B21" s="122"/>
      <c r="C21" s="122"/>
      <c r="D21" s="122"/>
      <c r="E21" s="23">
        <v>-617</v>
      </c>
      <c r="G21" s="21" t="s">
        <v>105</v>
      </c>
      <c r="H21" s="25"/>
      <c r="I21" s="23">
        <f>E21</f>
        <v>-617</v>
      </c>
      <c r="K21" s="21" t="s">
        <v>105</v>
      </c>
    </row>
    <row r="22" spans="1:11" ht="12.75">
      <c r="A22" s="122"/>
      <c r="B22" s="122"/>
      <c r="C22" s="122"/>
      <c r="D22" s="122"/>
      <c r="E22" s="23"/>
      <c r="G22" s="23"/>
      <c r="H22" s="25"/>
      <c r="I22" s="23"/>
      <c r="K22" s="23"/>
    </row>
    <row r="23" spans="1:11" ht="12.75">
      <c r="A23" s="122" t="s">
        <v>314</v>
      </c>
      <c r="B23" s="122"/>
      <c r="C23" s="122"/>
      <c r="D23" s="122"/>
      <c r="E23" s="23">
        <v>-2002</v>
      </c>
      <c r="G23" s="21" t="s">
        <v>105</v>
      </c>
      <c r="H23" s="25"/>
      <c r="I23" s="23">
        <f>E23</f>
        <v>-2002</v>
      </c>
      <c r="K23" s="21" t="s">
        <v>105</v>
      </c>
    </row>
    <row r="24" spans="1:11" ht="12.75">
      <c r="A24" s="122"/>
      <c r="B24" s="122"/>
      <c r="C24" s="122"/>
      <c r="D24" s="122"/>
      <c r="E24" s="49"/>
      <c r="F24" s="25"/>
      <c r="G24" s="49"/>
      <c r="H24" s="25"/>
      <c r="I24" s="49"/>
      <c r="J24" s="25"/>
      <c r="K24" s="49"/>
    </row>
    <row r="25" spans="1:11" ht="12.75">
      <c r="A25" s="122" t="s">
        <v>315</v>
      </c>
      <c r="B25" s="122"/>
      <c r="C25" s="122"/>
      <c r="D25" s="122"/>
      <c r="E25" s="49">
        <v>-293</v>
      </c>
      <c r="F25" s="25"/>
      <c r="G25" s="64" t="s">
        <v>105</v>
      </c>
      <c r="H25" s="25"/>
      <c r="I25" s="49">
        <f>E25</f>
        <v>-293</v>
      </c>
      <c r="J25" s="25"/>
      <c r="K25" s="64" t="s">
        <v>105</v>
      </c>
    </row>
    <row r="26" spans="1:11" ht="12.75">
      <c r="A26" s="122"/>
      <c r="B26" s="122"/>
      <c r="C26" s="122"/>
      <c r="D26" s="122"/>
      <c r="E26" s="23"/>
      <c r="G26" s="23"/>
      <c r="H26" s="25"/>
      <c r="I26" s="23"/>
      <c r="K26" s="23"/>
    </row>
    <row r="27" spans="1:11" ht="12.75">
      <c r="A27" s="122" t="s">
        <v>275</v>
      </c>
      <c r="B27" s="122"/>
      <c r="C27" s="122"/>
      <c r="D27" s="122"/>
      <c r="E27" s="24">
        <v>-153</v>
      </c>
      <c r="G27" s="159" t="s">
        <v>105</v>
      </c>
      <c r="H27" s="25"/>
      <c r="I27" s="24">
        <f>E27</f>
        <v>-153</v>
      </c>
      <c r="K27" s="159" t="s">
        <v>105</v>
      </c>
    </row>
    <row r="28" spans="1:11" ht="12.75">
      <c r="A28" s="122"/>
      <c r="B28" s="122"/>
      <c r="C28" s="122"/>
      <c r="D28" s="122"/>
      <c r="E28" s="23"/>
      <c r="G28" s="23"/>
      <c r="H28" s="25"/>
      <c r="I28" s="23"/>
      <c r="K28" s="23"/>
    </row>
    <row r="29" spans="1:11" ht="12.75">
      <c r="A29" s="172" t="s">
        <v>106</v>
      </c>
      <c r="B29" s="122"/>
      <c r="C29" s="122"/>
      <c r="D29" s="122"/>
      <c r="E29" s="161">
        <f>SUM(E17:E27)</f>
        <v>114</v>
      </c>
      <c r="G29" s="21" t="s">
        <v>105</v>
      </c>
      <c r="H29" s="25"/>
      <c r="I29" s="161">
        <f>SUM(I17:I27)</f>
        <v>114</v>
      </c>
      <c r="K29" s="21" t="s">
        <v>105</v>
      </c>
    </row>
    <row r="30" spans="1:11" ht="12.75">
      <c r="A30" s="122"/>
      <c r="B30" s="122"/>
      <c r="C30" s="122"/>
      <c r="D30" s="122"/>
      <c r="E30" s="23"/>
      <c r="G30" s="23"/>
      <c r="H30" s="25"/>
      <c r="I30" s="23"/>
      <c r="K30" s="23"/>
    </row>
    <row r="31" spans="1:11" ht="12.75">
      <c r="A31" s="122" t="s">
        <v>25</v>
      </c>
      <c r="B31" s="122"/>
      <c r="C31" s="122"/>
      <c r="D31" s="122"/>
      <c r="E31" s="24">
        <v>-88</v>
      </c>
      <c r="G31" s="159" t="s">
        <v>105</v>
      </c>
      <c r="H31" s="25"/>
      <c r="I31" s="24">
        <f>E31</f>
        <v>-88</v>
      </c>
      <c r="K31" s="159" t="s">
        <v>105</v>
      </c>
    </row>
    <row r="32" spans="1:11" ht="12.75">
      <c r="A32" s="122"/>
      <c r="B32" s="122"/>
      <c r="C32" s="122"/>
      <c r="D32" s="122"/>
      <c r="E32" s="23"/>
      <c r="G32" s="23"/>
      <c r="H32" s="25"/>
      <c r="I32" s="23"/>
      <c r="K32" s="23"/>
    </row>
    <row r="33" spans="1:11" ht="13.5" thickBot="1">
      <c r="A33" s="172" t="s">
        <v>276</v>
      </c>
      <c r="B33" s="122"/>
      <c r="C33" s="122"/>
      <c r="D33" s="122"/>
      <c r="E33" s="162">
        <f>+SUM(E29:E31)</f>
        <v>26</v>
      </c>
      <c r="G33" s="26" t="s">
        <v>105</v>
      </c>
      <c r="H33" s="25"/>
      <c r="I33" s="162">
        <f>+SUM(I29:I31)</f>
        <v>26</v>
      </c>
      <c r="K33" s="26" t="s">
        <v>105</v>
      </c>
    </row>
    <row r="34" spans="1:11" ht="13.5" thickTop="1">
      <c r="A34" s="122"/>
      <c r="B34" s="122"/>
      <c r="C34" s="122"/>
      <c r="D34" s="122"/>
      <c r="E34" s="49"/>
      <c r="F34" s="25"/>
      <c r="G34" s="64"/>
      <c r="H34" s="25"/>
      <c r="I34" s="49"/>
      <c r="J34" s="25"/>
      <c r="K34" s="64"/>
    </row>
    <row r="35" spans="1:10" ht="12.75">
      <c r="A35" s="122" t="s">
        <v>368</v>
      </c>
      <c r="B35" s="122"/>
      <c r="C35" s="122"/>
      <c r="D35" s="122"/>
      <c r="F35" s="25"/>
      <c r="H35" s="25"/>
      <c r="J35" s="25"/>
    </row>
    <row r="36" spans="1:11" ht="12.75">
      <c r="A36" s="177" t="s">
        <v>365</v>
      </c>
      <c r="B36" s="122"/>
      <c r="C36" s="122"/>
      <c r="D36" s="122"/>
      <c r="E36" s="49">
        <f>E33</f>
        <v>26</v>
      </c>
      <c r="G36" s="64" t="s">
        <v>105</v>
      </c>
      <c r="H36" s="25"/>
      <c r="I36" s="49">
        <f>E36</f>
        <v>26</v>
      </c>
      <c r="K36" s="64" t="s">
        <v>105</v>
      </c>
    </row>
    <row r="37" spans="1:11" ht="13.5" thickBot="1">
      <c r="A37" s="177" t="s">
        <v>366</v>
      </c>
      <c r="B37" s="122"/>
      <c r="C37" s="122"/>
      <c r="D37" s="122"/>
      <c r="E37" s="18">
        <v>0</v>
      </c>
      <c r="G37" s="26" t="s">
        <v>105</v>
      </c>
      <c r="H37" s="25"/>
      <c r="I37" s="18">
        <v>0</v>
      </c>
      <c r="K37" s="26" t="s">
        <v>105</v>
      </c>
    </row>
    <row r="38" ht="13.5" thickTop="1">
      <c r="H38" s="25"/>
    </row>
    <row r="39" spans="1:8" ht="12.75">
      <c r="A39" s="12" t="s">
        <v>367</v>
      </c>
      <c r="H39" s="25"/>
    </row>
    <row r="40" spans="1:11" ht="12.75">
      <c r="A40" s="12" t="s">
        <v>23</v>
      </c>
      <c r="B40" s="12" t="s">
        <v>34</v>
      </c>
      <c r="E40" s="67">
        <f>+Notes!G374</f>
        <v>0.009069345611832008</v>
      </c>
      <c r="G40" s="21" t="s">
        <v>105</v>
      </c>
      <c r="H40" s="25"/>
      <c r="I40" s="67">
        <f>+Notes!I374</f>
        <v>0.009069345611832008</v>
      </c>
      <c r="K40" s="21" t="s">
        <v>105</v>
      </c>
    </row>
    <row r="41" ht="12.75">
      <c r="H41" s="25"/>
    </row>
    <row r="42" spans="1:11" ht="12.75">
      <c r="A42" s="12" t="s">
        <v>24</v>
      </c>
      <c r="B42" s="12" t="s">
        <v>35</v>
      </c>
      <c r="E42" s="50" t="s">
        <v>105</v>
      </c>
      <c r="F42" s="27"/>
      <c r="G42" s="21" t="s">
        <v>105</v>
      </c>
      <c r="H42" s="27"/>
      <c r="I42" s="50" t="s">
        <v>105</v>
      </c>
      <c r="J42" s="27"/>
      <c r="K42" s="21" t="s">
        <v>105</v>
      </c>
    </row>
    <row r="45" spans="1:11" ht="12.75">
      <c r="A45" s="195" t="s">
        <v>253</v>
      </c>
      <c r="B45" s="195"/>
      <c r="C45" s="195"/>
      <c r="D45" s="195"/>
      <c r="E45" s="195"/>
      <c r="F45" s="195"/>
      <c r="G45" s="195"/>
      <c r="H45" s="195"/>
      <c r="I45" s="195"/>
      <c r="J45" s="195"/>
      <c r="K45" s="195"/>
    </row>
    <row r="46" spans="1:12" ht="12.75">
      <c r="A46" s="195"/>
      <c r="B46" s="195"/>
      <c r="C46" s="195"/>
      <c r="D46" s="195"/>
      <c r="E46" s="195"/>
      <c r="F46" s="195"/>
      <c r="G46" s="195"/>
      <c r="H46" s="195"/>
      <c r="I46" s="195"/>
      <c r="J46" s="195"/>
      <c r="K46" s="195"/>
      <c r="L46" s="113"/>
    </row>
    <row r="47" spans="1:11" ht="12.75">
      <c r="A47" s="195"/>
      <c r="B47" s="195"/>
      <c r="C47" s="195"/>
      <c r="D47" s="195"/>
      <c r="E47" s="195"/>
      <c r="F47" s="195"/>
      <c r="G47" s="195"/>
      <c r="H47" s="195"/>
      <c r="I47" s="195"/>
      <c r="J47" s="195"/>
      <c r="K47" s="195"/>
    </row>
    <row r="48" spans="1:11" ht="12.75">
      <c r="A48" s="114"/>
      <c r="B48" s="114"/>
      <c r="C48" s="114"/>
      <c r="D48" s="114"/>
      <c r="E48" s="114"/>
      <c r="F48" s="114"/>
      <c r="G48" s="114"/>
      <c r="H48" s="114"/>
      <c r="I48" s="114"/>
      <c r="J48" s="114"/>
      <c r="K48" s="114"/>
    </row>
    <row r="49" spans="1:11" ht="12.75">
      <c r="A49" s="192" t="str">
        <f>'Balance Sheet'!A55:F55</f>
        <v>The above statement should be read in conjunction with the accompanying notes attached to this interim financial report as well as the </v>
      </c>
      <c r="B49" s="192"/>
      <c r="C49" s="192"/>
      <c r="D49" s="192"/>
      <c r="E49" s="192"/>
      <c r="F49" s="192"/>
      <c r="G49" s="192"/>
      <c r="H49" s="192"/>
      <c r="I49" s="192"/>
      <c r="J49" s="192"/>
      <c r="K49" s="192"/>
    </row>
    <row r="50" spans="1:11" ht="12.75">
      <c r="A50" s="192" t="str">
        <f>'Balance Sheet'!A56:F56</f>
        <v>Audited Financial Statements for the financial year ended 31 December 2005.</v>
      </c>
      <c r="B50" s="192"/>
      <c r="C50" s="192"/>
      <c r="D50" s="192"/>
      <c r="E50" s="192"/>
      <c r="F50" s="192"/>
      <c r="G50" s="192"/>
      <c r="H50" s="192"/>
      <c r="I50" s="192"/>
      <c r="J50" s="192"/>
      <c r="K50" s="192"/>
    </row>
    <row r="295" spans="2:10" ht="12.75">
      <c r="B295" s="194"/>
      <c r="C295" s="194"/>
      <c r="D295" s="194"/>
      <c r="E295" s="194"/>
      <c r="F295" s="194"/>
      <c r="G295" s="194"/>
      <c r="H295" s="194"/>
      <c r="I295" s="194"/>
      <c r="J295" s="194"/>
    </row>
    <row r="296" spans="2:10" ht="12.75">
      <c r="B296" s="194"/>
      <c r="C296" s="194"/>
      <c r="D296" s="194"/>
      <c r="E296" s="194"/>
      <c r="F296" s="194"/>
      <c r="G296" s="194"/>
      <c r="H296" s="194"/>
      <c r="I296" s="194"/>
      <c r="J296" s="194"/>
    </row>
  </sheetData>
  <mergeCells count="11">
    <mergeCell ref="A1:K1"/>
    <mergeCell ref="A2:K2"/>
    <mergeCell ref="A3:K3"/>
    <mergeCell ref="A49:K49"/>
    <mergeCell ref="A6:K6"/>
    <mergeCell ref="A4:K4"/>
    <mergeCell ref="A50:K50"/>
    <mergeCell ref="E8:G8"/>
    <mergeCell ref="I8:K8"/>
    <mergeCell ref="B295:J296"/>
    <mergeCell ref="A45:K47"/>
  </mergeCells>
  <printOptions/>
  <pageMargins left="0.5" right="0" top="0.5" bottom="0" header="0" footer="0"/>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K296"/>
  <sheetViews>
    <sheetView workbookViewId="0" topLeftCell="A29">
      <selection activeCell="D49" sqref="D49"/>
    </sheetView>
  </sheetViews>
  <sheetFormatPr defaultColWidth="9.33203125" defaultRowHeight="12.75"/>
  <cols>
    <col min="1" max="1" width="5.33203125" style="12" customWidth="1"/>
    <col min="2" max="2" width="3.83203125" style="12" customWidth="1"/>
    <col min="3" max="3" width="54.66015625" style="12" customWidth="1"/>
    <col min="4" max="4" width="20.66015625" style="12" customWidth="1"/>
    <col min="5" max="5" width="2.33203125" style="12" customWidth="1"/>
    <col min="6" max="6" width="22" style="12" customWidth="1"/>
    <col min="7" max="16384" width="9.33203125" style="12" customWidth="1"/>
  </cols>
  <sheetData>
    <row r="1" spans="1:6" ht="19.5" customHeight="1">
      <c r="A1" s="196" t="str">
        <f>+'Income Statement'!A1:K1</f>
        <v>INS BIOSCIENCE BERHAD</v>
      </c>
      <c r="B1" s="196"/>
      <c r="C1" s="196"/>
      <c r="D1" s="196"/>
      <c r="E1" s="196"/>
      <c r="F1" s="196"/>
    </row>
    <row r="2" spans="1:6" ht="9.75" customHeight="1">
      <c r="A2" s="197" t="str">
        <f>+'Income Statement'!A2:K2</f>
        <v>(Company No: 623239 - V)</v>
      </c>
      <c r="B2" s="197"/>
      <c r="C2" s="197"/>
      <c r="D2" s="197"/>
      <c r="E2" s="197"/>
      <c r="F2" s="197"/>
    </row>
    <row r="3" spans="1:6" ht="9.75" customHeight="1">
      <c r="A3" s="197" t="s">
        <v>27</v>
      </c>
      <c r="B3" s="197"/>
      <c r="C3" s="197"/>
      <c r="D3" s="197"/>
      <c r="E3" s="197"/>
      <c r="F3" s="197"/>
    </row>
    <row r="4" spans="1:11" ht="15.75" customHeight="1">
      <c r="A4" s="199" t="s">
        <v>226</v>
      </c>
      <c r="B4" s="199"/>
      <c r="C4" s="199"/>
      <c r="D4" s="199"/>
      <c r="E4" s="199"/>
      <c r="F4" s="199"/>
      <c r="G4" s="47"/>
      <c r="H4" s="47"/>
      <c r="I4" s="47"/>
      <c r="J4" s="47"/>
      <c r="K4" s="47"/>
    </row>
    <row r="5" spans="1:6" ht="12" customHeight="1">
      <c r="A5" s="88"/>
      <c r="B5" s="88"/>
      <c r="C5" s="88"/>
      <c r="D5" s="88"/>
      <c r="E5" s="88"/>
      <c r="F5" s="88"/>
    </row>
    <row r="6" spans="1:6" ht="15.75" customHeight="1">
      <c r="A6" s="199" t="s">
        <v>230</v>
      </c>
      <c r="B6" s="199"/>
      <c r="C6" s="199"/>
      <c r="D6" s="199"/>
      <c r="E6" s="199"/>
      <c r="F6" s="199"/>
    </row>
    <row r="7" spans="1:6" ht="15.75" customHeight="1">
      <c r="A7" s="88"/>
      <c r="B7" s="88"/>
      <c r="C7" s="88"/>
      <c r="D7" s="88" t="s">
        <v>254</v>
      </c>
      <c r="E7" s="88"/>
      <c r="F7" s="88" t="s">
        <v>255</v>
      </c>
    </row>
    <row r="8" spans="1:6" ht="35.25" customHeight="1">
      <c r="A8" s="16"/>
      <c r="B8" s="19"/>
      <c r="C8" s="19"/>
      <c r="D8" s="2" t="s">
        <v>115</v>
      </c>
      <c r="E8" s="2"/>
      <c r="F8" s="2" t="s">
        <v>116</v>
      </c>
    </row>
    <row r="9" spans="1:6" ht="15" customHeight="1">
      <c r="A9" s="16"/>
      <c r="B9" s="19"/>
      <c r="C9" s="19"/>
      <c r="D9" s="89" t="s">
        <v>228</v>
      </c>
      <c r="E9" s="5"/>
      <c r="F9" s="89" t="s">
        <v>194</v>
      </c>
    </row>
    <row r="10" spans="1:6" ht="15" customHeight="1">
      <c r="A10" s="16"/>
      <c r="B10" s="19"/>
      <c r="C10" s="19"/>
      <c r="D10" s="1" t="s">
        <v>170</v>
      </c>
      <c r="E10" s="1"/>
      <c r="F10" s="1" t="s">
        <v>170</v>
      </c>
    </row>
    <row r="11" spans="1:6" ht="15" customHeight="1">
      <c r="A11" s="16" t="s">
        <v>31</v>
      </c>
      <c r="B11" s="19" t="s">
        <v>37</v>
      </c>
      <c r="C11" s="19"/>
      <c r="D11" s="20">
        <v>16480</v>
      </c>
      <c r="E11" s="28"/>
      <c r="F11" s="20">
        <v>16515</v>
      </c>
    </row>
    <row r="12" spans="1:6" ht="15" customHeight="1">
      <c r="A12" s="16"/>
      <c r="B12" s="19" t="s">
        <v>126</v>
      </c>
      <c r="C12" s="19"/>
      <c r="D12" s="20">
        <v>317</v>
      </c>
      <c r="E12" s="28"/>
      <c r="F12" s="20">
        <v>317</v>
      </c>
    </row>
    <row r="13" spans="1:6" ht="15" customHeight="1">
      <c r="A13" s="16"/>
      <c r="B13" s="12" t="s">
        <v>1</v>
      </c>
      <c r="C13" s="19"/>
      <c r="D13" s="20">
        <v>63</v>
      </c>
      <c r="E13" s="28"/>
      <c r="F13" s="20">
        <v>54</v>
      </c>
    </row>
    <row r="14" spans="1:6" ht="15" customHeight="1">
      <c r="A14" s="16" t="s">
        <v>31</v>
      </c>
      <c r="B14" s="174" t="s">
        <v>307</v>
      </c>
      <c r="C14" s="174"/>
      <c r="D14" s="20">
        <v>3644</v>
      </c>
      <c r="E14" s="28"/>
      <c r="F14" s="20">
        <v>304</v>
      </c>
    </row>
    <row r="15" spans="1:6" ht="13.5" customHeight="1">
      <c r="A15" s="16"/>
      <c r="B15" s="19"/>
      <c r="C15" s="19"/>
      <c r="D15" s="20"/>
      <c r="E15" s="28"/>
      <c r="F15" s="20"/>
    </row>
    <row r="16" spans="1:6" ht="15" customHeight="1">
      <c r="A16" s="16" t="s">
        <v>31</v>
      </c>
      <c r="B16" s="19" t="s">
        <v>38</v>
      </c>
      <c r="C16" s="19"/>
      <c r="D16" s="38"/>
      <c r="E16" s="28"/>
      <c r="F16" s="38"/>
    </row>
    <row r="17" spans="1:6" ht="15" customHeight="1">
      <c r="A17" s="16"/>
      <c r="B17" s="19"/>
      <c r="C17" s="3" t="s">
        <v>2</v>
      </c>
      <c r="D17" s="29">
        <v>5655</v>
      </c>
      <c r="E17" s="28"/>
      <c r="F17" s="29">
        <v>4472</v>
      </c>
    </row>
    <row r="18" spans="1:6" ht="15" customHeight="1">
      <c r="A18" s="16"/>
      <c r="B18" s="19"/>
      <c r="C18" s="3" t="s">
        <v>151</v>
      </c>
      <c r="D18" s="29">
        <f>23508+4147+2838</f>
        <v>30493</v>
      </c>
      <c r="E18" s="28"/>
      <c r="F18" s="29">
        <v>27760</v>
      </c>
    </row>
    <row r="19" spans="1:6" ht="15" customHeight="1">
      <c r="A19" s="16"/>
      <c r="B19" s="19"/>
      <c r="C19" s="3" t="s">
        <v>15</v>
      </c>
      <c r="D19" s="29">
        <v>9694</v>
      </c>
      <c r="E19" s="28"/>
      <c r="F19" s="29">
        <v>16412</v>
      </c>
    </row>
    <row r="20" spans="1:6" ht="15" customHeight="1">
      <c r="A20" s="16"/>
      <c r="B20" s="19"/>
      <c r="C20" s="3" t="s">
        <v>39</v>
      </c>
      <c r="D20" s="30">
        <v>1239</v>
      </c>
      <c r="E20" s="28"/>
      <c r="F20" s="30">
        <v>1483</v>
      </c>
    </row>
    <row r="21" spans="1:6" ht="15" customHeight="1">
      <c r="A21" s="16"/>
      <c r="B21" s="19"/>
      <c r="C21" s="3"/>
      <c r="D21" s="31">
        <f>+SUM(D17:D20)</f>
        <v>47081</v>
      </c>
      <c r="E21" s="28"/>
      <c r="F21" s="31">
        <f>SUM(F17:F20)</f>
        <v>50127</v>
      </c>
    </row>
    <row r="22" spans="1:6" ht="15" customHeight="1">
      <c r="A22" s="16" t="s">
        <v>31</v>
      </c>
      <c r="B22" s="19" t="s">
        <v>40</v>
      </c>
      <c r="C22" s="19"/>
      <c r="D22" s="39"/>
      <c r="E22" s="28"/>
      <c r="F22" s="39"/>
    </row>
    <row r="23" spans="1:7" ht="15" customHeight="1">
      <c r="A23" s="16"/>
      <c r="B23" s="19"/>
      <c r="C23" s="3" t="s">
        <v>152</v>
      </c>
      <c r="D23" s="124">
        <f>541+3178+2757</f>
        <v>6476</v>
      </c>
      <c r="E23" s="125"/>
      <c r="F23" s="124">
        <v>7811</v>
      </c>
      <c r="G23" s="27"/>
    </row>
    <row r="24" spans="1:6" ht="15" customHeight="1">
      <c r="A24" s="16"/>
      <c r="B24" s="19"/>
      <c r="C24" s="3" t="s">
        <v>143</v>
      </c>
      <c r="D24" s="29">
        <v>164</v>
      </c>
      <c r="E24" s="28"/>
      <c r="F24" s="29">
        <v>524</v>
      </c>
    </row>
    <row r="25" spans="1:6" ht="15" customHeight="1">
      <c r="A25" s="16"/>
      <c r="B25" s="19"/>
      <c r="C25" s="173" t="s">
        <v>3</v>
      </c>
      <c r="D25" s="29">
        <v>1561</v>
      </c>
      <c r="E25" s="28"/>
      <c r="F25" s="29">
        <v>1637</v>
      </c>
    </row>
    <row r="26" spans="1:6" ht="15" customHeight="1">
      <c r="A26" s="16"/>
      <c r="B26" s="19"/>
      <c r="C26" s="173" t="s">
        <v>353</v>
      </c>
      <c r="D26" s="157">
        <f>1694</f>
        <v>1694</v>
      </c>
      <c r="F26" s="124">
        <v>1444</v>
      </c>
    </row>
    <row r="27" spans="1:6" ht="15" customHeight="1">
      <c r="A27" s="16"/>
      <c r="B27" s="19"/>
      <c r="C27" s="173" t="s">
        <v>308</v>
      </c>
      <c r="D27" s="30">
        <v>2215</v>
      </c>
      <c r="E27" s="28"/>
      <c r="F27" s="30">
        <v>2265</v>
      </c>
    </row>
    <row r="28" spans="1:6" ht="15" customHeight="1">
      <c r="A28" s="16"/>
      <c r="B28" s="19"/>
      <c r="C28" s="3" t="s">
        <v>31</v>
      </c>
      <c r="D28" s="31">
        <f>+SUM(D23:D27)</f>
        <v>12110</v>
      </c>
      <c r="E28" s="28"/>
      <c r="F28" s="31">
        <f>SUM(F23:F27)</f>
        <v>13681</v>
      </c>
    </row>
    <row r="29" spans="1:6" ht="10.5" customHeight="1">
      <c r="A29" s="16"/>
      <c r="B29" s="19"/>
      <c r="C29" s="3"/>
      <c r="D29" s="20"/>
      <c r="E29" s="28"/>
      <c r="F29" s="20"/>
    </row>
    <row r="30" spans="1:6" ht="15" customHeight="1">
      <c r="A30" s="16" t="s">
        <v>31</v>
      </c>
      <c r="B30" s="19" t="s">
        <v>256</v>
      </c>
      <c r="C30" s="19"/>
      <c r="D30" s="20">
        <f>+D21-D28</f>
        <v>34971</v>
      </c>
      <c r="E30" s="28"/>
      <c r="F30" s="20">
        <f>+F21-F28</f>
        <v>36446</v>
      </c>
    </row>
    <row r="31" spans="1:6" ht="9.75" customHeight="1">
      <c r="A31" s="16"/>
      <c r="B31" s="19"/>
      <c r="C31" s="19"/>
      <c r="D31" s="20"/>
      <c r="E31" s="28"/>
      <c r="F31" s="20"/>
    </row>
    <row r="32" spans="1:6" ht="15" customHeight="1" thickBot="1">
      <c r="A32" s="16"/>
      <c r="B32" s="19"/>
      <c r="C32" s="19"/>
      <c r="D32" s="32">
        <f>SUM(D11:D14)+D30</f>
        <v>55475</v>
      </c>
      <c r="E32" s="28"/>
      <c r="F32" s="32">
        <f>SUM(F11:F14)+F30</f>
        <v>53636</v>
      </c>
    </row>
    <row r="33" spans="1:6" ht="15" customHeight="1" thickTop="1">
      <c r="A33" s="16"/>
      <c r="B33" s="19"/>
      <c r="C33" s="19"/>
      <c r="D33" s="20"/>
      <c r="E33" s="28"/>
      <c r="F33" s="20"/>
    </row>
    <row r="34" spans="1:6" ht="15" customHeight="1">
      <c r="A34" s="16" t="s">
        <v>31</v>
      </c>
      <c r="B34" s="19" t="s">
        <v>41</v>
      </c>
      <c r="C34" s="19"/>
      <c r="D34" s="20"/>
      <c r="E34" s="28"/>
      <c r="F34" s="20"/>
    </row>
    <row r="35" spans="1:6" ht="15" customHeight="1">
      <c r="A35" s="16"/>
      <c r="B35" s="19"/>
      <c r="C35" s="3" t="s">
        <v>28</v>
      </c>
      <c r="D35" s="20">
        <f>'Statement of Changes in Equity'!G23</f>
        <v>28668</v>
      </c>
      <c r="E35" s="28"/>
      <c r="F35" s="20">
        <v>28668</v>
      </c>
    </row>
    <row r="36" spans="1:6" ht="15" customHeight="1">
      <c r="A36" s="16"/>
      <c r="B36" s="19"/>
      <c r="C36" s="3" t="s">
        <v>160</v>
      </c>
      <c r="D36" s="20">
        <f>'Statement of Changes in Equity'!I23</f>
        <v>15795</v>
      </c>
      <c r="E36" s="28"/>
      <c r="F36" s="20">
        <v>15785</v>
      </c>
    </row>
    <row r="37" spans="1:6" ht="15" customHeight="1">
      <c r="A37" s="16"/>
      <c r="B37" s="19"/>
      <c r="C37" s="3" t="s">
        <v>257</v>
      </c>
      <c r="D37" s="126">
        <f>+'Statement of Changes in Equity'!K23</f>
        <v>9652</v>
      </c>
      <c r="E37" s="125"/>
      <c r="F37" s="126">
        <v>6286</v>
      </c>
    </row>
    <row r="38" spans="1:6" ht="15" customHeight="1">
      <c r="A38" s="16"/>
      <c r="B38" s="19"/>
      <c r="C38" s="3" t="s">
        <v>369</v>
      </c>
      <c r="D38" s="56">
        <f>SUM(D35:D37)</f>
        <v>54115</v>
      </c>
      <c r="E38" s="28"/>
      <c r="F38" s="56">
        <f>SUM(F35:F37)</f>
        <v>50739</v>
      </c>
    </row>
    <row r="39" spans="1:6" ht="15" customHeight="1">
      <c r="A39" s="16"/>
      <c r="B39" s="19"/>
      <c r="C39" s="3" t="s">
        <v>371</v>
      </c>
      <c r="D39" s="38">
        <v>0</v>
      </c>
      <c r="E39" s="28"/>
      <c r="F39" s="38">
        <v>0</v>
      </c>
    </row>
    <row r="40" spans="1:6" ht="15" customHeight="1">
      <c r="A40" s="16"/>
      <c r="B40" s="19"/>
      <c r="C40" s="3" t="s">
        <v>370</v>
      </c>
      <c r="D40" s="20">
        <f>SUM(D38:D39)</f>
        <v>54115</v>
      </c>
      <c r="E40" s="28"/>
      <c r="F40" s="20">
        <f>SUM(F38:F39)</f>
        <v>50739</v>
      </c>
    </row>
    <row r="41" spans="1:6" ht="10.5" customHeight="1">
      <c r="A41" s="16"/>
      <c r="B41" s="19"/>
      <c r="C41" s="19"/>
      <c r="D41" s="20"/>
      <c r="E41" s="28"/>
      <c r="F41" s="20"/>
    </row>
    <row r="42" spans="1:6" ht="15" customHeight="1">
      <c r="A42" s="16"/>
      <c r="B42" s="19" t="s">
        <v>4</v>
      </c>
      <c r="C42" s="19"/>
      <c r="D42" s="20"/>
      <c r="E42" s="28"/>
      <c r="F42" s="20"/>
    </row>
    <row r="43" spans="1:6" ht="15" customHeight="1">
      <c r="A43" s="16"/>
      <c r="B43" s="19"/>
      <c r="C43" s="3" t="s">
        <v>5</v>
      </c>
      <c r="D43" s="20">
        <v>993</v>
      </c>
      <c r="E43" s="28"/>
      <c r="F43" s="20">
        <v>2530</v>
      </c>
    </row>
    <row r="44" spans="1:6" ht="15" customHeight="1">
      <c r="A44" s="16"/>
      <c r="B44" s="19"/>
      <c r="C44" s="3" t="s">
        <v>6</v>
      </c>
      <c r="D44" s="20">
        <v>367</v>
      </c>
      <c r="E44" s="28"/>
      <c r="F44" s="20">
        <v>367</v>
      </c>
    </row>
    <row r="45" spans="1:6" ht="6.75" customHeight="1">
      <c r="A45" s="16"/>
      <c r="B45" s="19"/>
      <c r="C45" s="19"/>
      <c r="D45" s="28"/>
      <c r="E45" s="28"/>
      <c r="F45" s="28"/>
    </row>
    <row r="46" spans="1:6" ht="15" customHeight="1" thickBot="1">
      <c r="A46" s="16"/>
      <c r="B46" s="19"/>
      <c r="C46" s="19"/>
      <c r="D46" s="32">
        <f>SUM(D40:D45)</f>
        <v>55475</v>
      </c>
      <c r="E46" s="28"/>
      <c r="F46" s="32">
        <f>SUM(F40:F45)</f>
        <v>53636</v>
      </c>
    </row>
    <row r="47" spans="1:6" ht="11.25" customHeight="1" thickTop="1">
      <c r="A47" s="16"/>
      <c r="B47" s="19"/>
      <c r="C47" s="19"/>
      <c r="D47" s="28"/>
      <c r="E47" s="28"/>
      <c r="F47" s="28"/>
    </row>
    <row r="48" spans="1:5" ht="15" customHeight="1">
      <c r="A48" s="16"/>
      <c r="B48" s="19" t="s">
        <v>373</v>
      </c>
      <c r="C48" s="19"/>
      <c r="E48" s="33"/>
    </row>
    <row r="49" spans="3:6" ht="12.75">
      <c r="C49" s="12" t="s">
        <v>372</v>
      </c>
      <c r="D49" s="33">
        <f>+(D38)/286680020*100*1000</f>
        <v>18.876446290187925</v>
      </c>
      <c r="E49" s="25"/>
      <c r="F49" s="33">
        <f>+(F38)/286680020*100*1000</f>
        <v>17.69882672674573</v>
      </c>
    </row>
    <row r="50" ht="8.25" customHeight="1">
      <c r="E50" s="25"/>
    </row>
    <row r="51" ht="12.75">
      <c r="E51" s="25"/>
    </row>
    <row r="52" spans="1:5" ht="12.75">
      <c r="A52" s="12" t="s">
        <v>185</v>
      </c>
      <c r="E52" s="25"/>
    </row>
    <row r="53" ht="8.25" customHeight="1">
      <c r="E53" s="25"/>
    </row>
    <row r="54" spans="1:7" ht="10.5" customHeight="1">
      <c r="A54" s="96"/>
      <c r="B54" s="96"/>
      <c r="C54" s="96"/>
      <c r="D54" s="96"/>
      <c r="E54" s="96"/>
      <c r="F54" s="96"/>
      <c r="G54" s="96"/>
    </row>
    <row r="55" spans="1:6" ht="12.75">
      <c r="A55" s="201" t="s">
        <v>222</v>
      </c>
      <c r="B55" s="201"/>
      <c r="C55" s="201"/>
      <c r="D55" s="201"/>
      <c r="E55" s="201"/>
      <c r="F55" s="201"/>
    </row>
    <row r="56" spans="1:6" ht="12.75">
      <c r="A56" s="201" t="s">
        <v>231</v>
      </c>
      <c r="B56" s="201"/>
      <c r="C56" s="201"/>
      <c r="D56" s="201"/>
      <c r="E56" s="201"/>
      <c r="F56" s="201"/>
    </row>
    <row r="295" spans="2:10" ht="12.75">
      <c r="B295" s="194"/>
      <c r="C295" s="194"/>
      <c r="D295" s="194"/>
      <c r="E295" s="194"/>
      <c r="F295" s="194"/>
      <c r="G295" s="194"/>
      <c r="H295" s="194"/>
      <c r="I295" s="194"/>
      <c r="J295" s="194"/>
    </row>
    <row r="296" spans="2:10" ht="12.75">
      <c r="B296" s="194"/>
      <c r="C296" s="194"/>
      <c r="D296" s="194"/>
      <c r="E296" s="194"/>
      <c r="F296" s="194"/>
      <c r="G296" s="194"/>
      <c r="H296" s="194"/>
      <c r="I296" s="194"/>
      <c r="J296" s="194"/>
    </row>
  </sheetData>
  <mergeCells count="8">
    <mergeCell ref="A2:F2"/>
    <mergeCell ref="A1:F1"/>
    <mergeCell ref="A3:F3"/>
    <mergeCell ref="A4:F4"/>
    <mergeCell ref="A55:F55"/>
    <mergeCell ref="A56:F56"/>
    <mergeCell ref="B295:J296"/>
    <mergeCell ref="A6:F6"/>
  </mergeCells>
  <printOptions/>
  <pageMargins left="0.5905511811023623" right="0" top="0.5118110236220472" bottom="0" header="0" footer="0"/>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M292"/>
  <sheetViews>
    <sheetView workbookViewId="0" topLeftCell="A1">
      <selection activeCell="A1" sqref="A1:M1"/>
    </sheetView>
  </sheetViews>
  <sheetFormatPr defaultColWidth="9.33203125" defaultRowHeight="12.75"/>
  <cols>
    <col min="1" max="3" width="3.83203125" style="12" customWidth="1"/>
    <col min="4" max="4" width="25.66015625" style="12" customWidth="1"/>
    <col min="5" max="5" width="15.83203125" style="12" customWidth="1"/>
    <col min="6" max="6" width="1.83203125" style="12" customWidth="1"/>
    <col min="7" max="7" width="15.83203125" style="12" customWidth="1"/>
    <col min="8" max="8" width="1.83203125" style="12" customWidth="1"/>
    <col min="9" max="9" width="17.83203125" style="12" customWidth="1"/>
    <col min="10" max="10" width="1.83203125" style="12" customWidth="1"/>
    <col min="11" max="11" width="15.83203125" style="12" customWidth="1"/>
    <col min="12" max="12" width="1.83203125" style="12" customWidth="1"/>
    <col min="13" max="13" width="16.66015625" style="12" customWidth="1"/>
    <col min="14" max="16384" width="9.33203125" style="12" customWidth="1"/>
  </cols>
  <sheetData>
    <row r="1" spans="1:13" ht="19.5" customHeight="1">
      <c r="A1" s="196" t="str">
        <f>+'Income Statement'!A1:K1</f>
        <v>INS BIOSCIENCE BERHAD</v>
      </c>
      <c r="B1" s="196"/>
      <c r="C1" s="196"/>
      <c r="D1" s="196"/>
      <c r="E1" s="196"/>
      <c r="F1" s="196"/>
      <c r="G1" s="196"/>
      <c r="H1" s="196"/>
      <c r="I1" s="196"/>
      <c r="J1" s="196"/>
      <c r="K1" s="196"/>
      <c r="L1" s="196"/>
      <c r="M1" s="196"/>
    </row>
    <row r="2" spans="1:13" ht="9.75" customHeight="1">
      <c r="A2" s="197" t="str">
        <f>+'Income Statement'!A2:K2</f>
        <v>(Company No: 623239 - V)</v>
      </c>
      <c r="B2" s="197"/>
      <c r="C2" s="197"/>
      <c r="D2" s="197"/>
      <c r="E2" s="197"/>
      <c r="F2" s="197"/>
      <c r="G2" s="197"/>
      <c r="H2" s="197"/>
      <c r="I2" s="197"/>
      <c r="J2" s="197"/>
      <c r="K2" s="197"/>
      <c r="L2" s="197"/>
      <c r="M2" s="197"/>
    </row>
    <row r="3" spans="1:13" ht="9.75" customHeight="1">
      <c r="A3" s="197" t="s">
        <v>27</v>
      </c>
      <c r="B3" s="197"/>
      <c r="C3" s="197"/>
      <c r="D3" s="197"/>
      <c r="E3" s="197"/>
      <c r="F3" s="197"/>
      <c r="G3" s="197"/>
      <c r="H3" s="197"/>
      <c r="I3" s="197"/>
      <c r="J3" s="197"/>
      <c r="K3" s="197"/>
      <c r="L3" s="197"/>
      <c r="M3" s="197"/>
    </row>
    <row r="4" spans="1:13" ht="9.75" customHeight="1">
      <c r="A4" s="44"/>
      <c r="B4" s="44"/>
      <c r="C4" s="44"/>
      <c r="D4" s="44"/>
      <c r="E4" s="44"/>
      <c r="F4" s="44"/>
      <c r="G4" s="44"/>
      <c r="H4" s="44"/>
      <c r="I4" s="44"/>
      <c r="J4" s="44"/>
      <c r="K4" s="44"/>
      <c r="L4" s="44"/>
      <c r="M4" s="44"/>
    </row>
    <row r="5" spans="1:13" s="46" customFormat="1" ht="15" customHeight="1">
      <c r="A5" s="207" t="str">
        <f>+'Balance Sheet'!A4:F4</f>
        <v>QUARTERLY REPORT ON CONSOLIDATED RESULTS FOR THE FIRST QUARTER ENDED 31 MARCH 2006</v>
      </c>
      <c r="B5" s="207"/>
      <c r="C5" s="207"/>
      <c r="D5" s="207"/>
      <c r="E5" s="207"/>
      <c r="F5" s="207"/>
      <c r="G5" s="207"/>
      <c r="H5" s="207"/>
      <c r="I5" s="207"/>
      <c r="J5" s="207"/>
      <c r="K5" s="207"/>
      <c r="L5" s="207"/>
      <c r="M5" s="207"/>
    </row>
    <row r="6" spans="1:13" ht="10.5" customHeight="1">
      <c r="A6" s="44"/>
      <c r="B6" s="44"/>
      <c r="C6" s="44"/>
      <c r="D6" s="44"/>
      <c r="E6" s="44"/>
      <c r="F6" s="44"/>
      <c r="G6" s="44"/>
      <c r="H6" s="44"/>
      <c r="I6" s="44"/>
      <c r="J6" s="44"/>
      <c r="K6" s="44"/>
      <c r="L6" s="44"/>
      <c r="M6" s="44"/>
    </row>
    <row r="7" spans="1:13" ht="17.25" customHeight="1">
      <c r="A7" s="207" t="s">
        <v>161</v>
      </c>
      <c r="B7" s="207"/>
      <c r="C7" s="207"/>
      <c r="D7" s="207"/>
      <c r="E7" s="207"/>
      <c r="F7" s="207"/>
      <c r="G7" s="207"/>
      <c r="H7" s="207"/>
      <c r="I7" s="207"/>
      <c r="J7" s="207"/>
      <c r="K7" s="207"/>
      <c r="L7" s="207"/>
      <c r="M7" s="207"/>
    </row>
    <row r="8" spans="1:13" ht="16.5">
      <c r="A8" s="207" t="s">
        <v>232</v>
      </c>
      <c r="B8" s="207"/>
      <c r="C8" s="207"/>
      <c r="D8" s="207"/>
      <c r="E8" s="207"/>
      <c r="F8" s="207"/>
      <c r="G8" s="207"/>
      <c r="H8" s="207"/>
      <c r="I8" s="207"/>
      <c r="J8" s="207"/>
      <c r="K8" s="207"/>
      <c r="L8" s="207"/>
      <c r="M8" s="207"/>
    </row>
    <row r="9" spans="1:13" ht="12" customHeight="1">
      <c r="A9" s="45"/>
      <c r="B9" s="45"/>
      <c r="C9" s="45"/>
      <c r="D9" s="45"/>
      <c r="E9" s="45"/>
      <c r="F9" s="45"/>
      <c r="G9" s="45"/>
      <c r="H9" s="45"/>
      <c r="I9" s="45"/>
      <c r="J9" s="45"/>
      <c r="K9" s="45"/>
      <c r="L9" s="45"/>
      <c r="M9" s="45"/>
    </row>
    <row r="10" spans="1:13" ht="48" customHeight="1">
      <c r="A10" s="16"/>
      <c r="B10" s="16"/>
      <c r="C10" s="19"/>
      <c r="D10" s="19"/>
      <c r="E10" s="208" t="s">
        <v>7</v>
      </c>
      <c r="F10" s="208"/>
      <c r="G10" s="208"/>
      <c r="H10" s="2"/>
      <c r="I10" s="63" t="s">
        <v>162</v>
      </c>
      <c r="J10" s="2"/>
      <c r="K10" s="63" t="s">
        <v>100</v>
      </c>
      <c r="L10" s="2"/>
      <c r="M10" s="63" t="s">
        <v>42</v>
      </c>
    </row>
    <row r="11" spans="1:13" ht="15" customHeight="1">
      <c r="A11" s="16"/>
      <c r="B11" s="16"/>
      <c r="C11" s="19"/>
      <c r="D11" s="19"/>
      <c r="E11" s="1" t="s">
        <v>9</v>
      </c>
      <c r="F11" s="1"/>
      <c r="G11" s="1" t="s">
        <v>8</v>
      </c>
      <c r="H11" s="1"/>
      <c r="I11" s="1"/>
      <c r="J11" s="1"/>
      <c r="K11" s="1"/>
      <c r="L11" s="1"/>
      <c r="M11" s="1"/>
    </row>
    <row r="12" spans="1:13" ht="15" customHeight="1">
      <c r="A12" s="16"/>
      <c r="B12" s="16"/>
      <c r="C12" s="19"/>
      <c r="D12" s="19"/>
      <c r="E12" s="104" t="s">
        <v>192</v>
      </c>
      <c r="F12" s="1"/>
      <c r="G12" s="1" t="s">
        <v>170</v>
      </c>
      <c r="H12" s="1"/>
      <c r="I12" s="1" t="s">
        <v>170</v>
      </c>
      <c r="J12" s="1"/>
      <c r="K12" s="1" t="s">
        <v>170</v>
      </c>
      <c r="L12" s="1"/>
      <c r="M12" s="1" t="s">
        <v>170</v>
      </c>
    </row>
    <row r="14" spans="1:13" ht="12.75">
      <c r="A14" t="s">
        <v>234</v>
      </c>
      <c r="E14" s="50">
        <v>286680</v>
      </c>
      <c r="G14" s="50">
        <v>28668</v>
      </c>
      <c r="H14" s="50"/>
      <c r="I14" s="50">
        <v>15785</v>
      </c>
      <c r="K14" s="23">
        <v>6286</v>
      </c>
      <c r="M14" s="23">
        <f>+SUM(F14:K14)</f>
        <v>50739</v>
      </c>
    </row>
    <row r="15" spans="7:13" ht="12.75">
      <c r="G15" s="23"/>
      <c r="H15" s="23"/>
      <c r="I15" s="23"/>
      <c r="K15" s="23"/>
      <c r="M15" s="23"/>
    </row>
    <row r="16" spans="1:13" ht="16.5">
      <c r="A16" s="183" t="s">
        <v>309</v>
      </c>
      <c r="B16" s="175"/>
      <c r="C16" s="175"/>
      <c r="D16" s="175"/>
      <c r="E16" s="23">
        <v>0</v>
      </c>
      <c r="G16" s="23">
        <v>0</v>
      </c>
      <c r="H16" s="23"/>
      <c r="I16" s="23">
        <v>0</v>
      </c>
      <c r="K16" s="23">
        <v>3340</v>
      </c>
      <c r="M16" s="23">
        <f>+SUM(F16:K16)</f>
        <v>3340</v>
      </c>
    </row>
    <row r="17" spans="5:13" ht="12.75">
      <c r="E17" s="23"/>
      <c r="G17" s="23"/>
      <c r="H17" s="23"/>
      <c r="I17" s="23"/>
      <c r="K17" s="23"/>
      <c r="M17" s="23"/>
    </row>
    <row r="18" spans="1:13" ht="12.75">
      <c r="A18" s="12" t="s">
        <v>163</v>
      </c>
      <c r="E18" s="23">
        <v>0</v>
      </c>
      <c r="G18" s="23">
        <v>0</v>
      </c>
      <c r="H18" s="23"/>
      <c r="I18" s="123">
        <v>10</v>
      </c>
      <c r="K18" s="23">
        <v>0</v>
      </c>
      <c r="M18" s="23">
        <f>+SUM(F18:K18)</f>
        <v>10</v>
      </c>
    </row>
    <row r="19" spans="5:13" ht="12.75">
      <c r="E19" s="23"/>
      <c r="G19" s="23"/>
      <c r="H19" s="23"/>
      <c r="I19" s="23"/>
      <c r="K19" s="23"/>
      <c r="M19" s="23"/>
    </row>
    <row r="20" spans="1:13" ht="12.75">
      <c r="A20" s="12" t="s">
        <v>233</v>
      </c>
      <c r="E20" s="23">
        <v>0</v>
      </c>
      <c r="G20" s="23">
        <v>0</v>
      </c>
      <c r="H20" s="23"/>
      <c r="I20" s="23">
        <v>0</v>
      </c>
      <c r="K20" s="23">
        <f>'Income Statement'!E33</f>
        <v>26</v>
      </c>
      <c r="M20" s="23">
        <f>+SUM(F20:K20)</f>
        <v>26</v>
      </c>
    </row>
    <row r="21" spans="5:13" ht="12.75">
      <c r="E21" s="57"/>
      <c r="G21" s="24"/>
      <c r="H21" s="49"/>
      <c r="I21" s="24"/>
      <c r="J21" s="25"/>
      <c r="K21" s="24"/>
      <c r="M21" s="24"/>
    </row>
    <row r="22" spans="1:13" ht="12.75">
      <c r="A22" t="s">
        <v>235</v>
      </c>
      <c r="E22" s="58"/>
      <c r="G22" s="23"/>
      <c r="H22" s="23"/>
      <c r="I22" s="23"/>
      <c r="J22" s="25"/>
      <c r="K22" s="23"/>
      <c r="M22" s="23"/>
    </row>
    <row r="23" spans="1:13" ht="13.5" thickBot="1">
      <c r="A23" s="12" t="s">
        <v>164</v>
      </c>
      <c r="E23" s="59">
        <f>SUM(E14:E20)</f>
        <v>286680</v>
      </c>
      <c r="G23" s="18">
        <f>+SUM(G14:G20)</f>
        <v>28668</v>
      </c>
      <c r="H23" s="49"/>
      <c r="I23" s="18">
        <f>+SUM(I14:I20)</f>
        <v>15795</v>
      </c>
      <c r="J23" s="25"/>
      <c r="K23" s="18">
        <f>+SUM(K14:K20)</f>
        <v>9652</v>
      </c>
      <c r="M23" s="18">
        <f>+SUM(M14:M20)</f>
        <v>54115</v>
      </c>
    </row>
    <row r="24" ht="13.5" thickTop="1"/>
    <row r="26" spans="2:4" ht="12.75">
      <c r="B26" s="92"/>
      <c r="C26" s="92"/>
      <c r="D26" s="92"/>
    </row>
    <row r="27" spans="2:4" ht="12.75">
      <c r="B27" s="203"/>
      <c r="C27" s="203"/>
      <c r="D27" s="203"/>
    </row>
    <row r="28" spans="2:4" ht="12.75">
      <c r="B28" s="51"/>
      <c r="C28" s="51"/>
      <c r="D28" s="51"/>
    </row>
    <row r="29" spans="2:4" ht="12.75">
      <c r="B29" s="51"/>
      <c r="C29" s="51"/>
      <c r="D29" s="51"/>
    </row>
    <row r="30" spans="2:4" ht="12.75">
      <c r="B30" s="51"/>
      <c r="C30" s="51"/>
      <c r="D30" s="51"/>
    </row>
    <row r="31" spans="1:13" ht="12.75">
      <c r="A31" s="204" t="str">
        <f>'Income Statement'!A45:K45</f>
        <v>The Group completed the acquisitions of its subsidiary companies on 5 April 2005 and was listed on the MESDAQ Market of Bursa Malaysia Securities Berhad ("Bursa Securities") on 26 July 2005. Hence, no comparative figures for the preceding year are presented as this is the fourth set of quarterly results to Bursa Securities.</v>
      </c>
      <c r="B31" s="205"/>
      <c r="C31" s="205"/>
      <c r="D31" s="205"/>
      <c r="E31" s="205"/>
      <c r="F31" s="205"/>
      <c r="G31" s="205"/>
      <c r="H31" s="205"/>
      <c r="I31" s="205"/>
      <c r="J31" s="205"/>
      <c r="K31" s="205"/>
      <c r="L31" s="205"/>
      <c r="M31" s="205"/>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43"/>
      <c r="B34" s="43"/>
      <c r="C34" s="43"/>
      <c r="D34" s="43"/>
      <c r="E34" s="43"/>
      <c r="F34" s="43"/>
      <c r="G34" s="43"/>
      <c r="H34" s="43"/>
      <c r="I34" s="43"/>
      <c r="J34" s="43"/>
      <c r="K34" s="43"/>
      <c r="L34" s="43"/>
      <c r="M34" s="43"/>
    </row>
    <row r="35" spans="1:13" ht="12.75">
      <c r="A35" s="192" t="str">
        <f>'Balance Sheet'!A55:F55</f>
        <v>The above statement should be read in conjunction with the accompanying notes attached to this interim financial report as well as the </v>
      </c>
      <c r="B35" s="192"/>
      <c r="C35" s="192"/>
      <c r="D35" s="192"/>
      <c r="E35" s="192"/>
      <c r="F35" s="192"/>
      <c r="G35" s="202"/>
      <c r="H35" s="202"/>
      <c r="I35" s="202"/>
      <c r="J35" s="202"/>
      <c r="K35" s="202"/>
      <c r="L35" s="202"/>
      <c r="M35" s="202"/>
    </row>
    <row r="36" spans="1:13" ht="12.75">
      <c r="A36" s="102" t="str">
        <f>'Balance Sheet'!A56:F56</f>
        <v>Audited Financial Statements for the financial year ended 31 December 2005.</v>
      </c>
      <c r="B36" s="102"/>
      <c r="C36" s="102"/>
      <c r="D36" s="102"/>
      <c r="E36" s="102"/>
      <c r="F36" s="102"/>
      <c r="G36" s="102"/>
      <c r="H36" s="102"/>
      <c r="I36" s="102"/>
      <c r="J36" s="102"/>
      <c r="K36" s="102"/>
      <c r="L36" s="102"/>
      <c r="M36" s="102"/>
    </row>
    <row r="291" spans="2:10" ht="12.75">
      <c r="B291" s="194"/>
      <c r="C291" s="194"/>
      <c r="D291" s="194"/>
      <c r="E291" s="194"/>
      <c r="F291" s="194"/>
      <c r="G291" s="194"/>
      <c r="H291" s="194"/>
      <c r="I291" s="194"/>
      <c r="J291" s="194"/>
    </row>
    <row r="292" spans="2:10" ht="12.75">
      <c r="B292" s="194"/>
      <c r="C292" s="194"/>
      <c r="D292" s="194"/>
      <c r="E292" s="194"/>
      <c r="F292" s="194"/>
      <c r="G292" s="194"/>
      <c r="H292" s="194"/>
      <c r="I292" s="194"/>
      <c r="J292" s="194"/>
    </row>
  </sheetData>
  <mergeCells count="11">
    <mergeCell ref="A8:M8"/>
    <mergeCell ref="E10:G10"/>
    <mergeCell ref="A1:M1"/>
    <mergeCell ref="A2:M2"/>
    <mergeCell ref="A3:M3"/>
    <mergeCell ref="A7:M7"/>
    <mergeCell ref="A5:M5"/>
    <mergeCell ref="A35:M35"/>
    <mergeCell ref="B27:D27"/>
    <mergeCell ref="B291:J292"/>
    <mergeCell ref="A31:M33"/>
  </mergeCells>
  <printOptions/>
  <pageMargins left="0.75" right="0.75" top="1" bottom="1" header="0.5" footer="0.5"/>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M299"/>
  <sheetViews>
    <sheetView workbookViewId="0" topLeftCell="A26">
      <selection activeCell="E47" sqref="E47"/>
    </sheetView>
  </sheetViews>
  <sheetFormatPr defaultColWidth="9.33203125" defaultRowHeight="12.75"/>
  <cols>
    <col min="1" max="2" width="3.83203125" style="12" customWidth="1"/>
    <col min="3" max="3" width="50.83203125" style="12" customWidth="1"/>
    <col min="4" max="4" width="11.5" style="12" customWidth="1"/>
    <col min="5" max="5" width="16.66015625" style="12" customWidth="1"/>
    <col min="6" max="6" width="3.16015625" style="25" customWidth="1"/>
    <col min="7" max="7" width="16.66015625" style="12" customWidth="1"/>
    <col min="8" max="8" width="9.33203125" style="12" customWidth="1"/>
    <col min="9" max="9" width="6.16015625" style="12" customWidth="1"/>
    <col min="10" max="16384" width="9.33203125" style="12" customWidth="1"/>
  </cols>
  <sheetData>
    <row r="1" spans="1:7" ht="19.5" customHeight="1">
      <c r="A1" s="196" t="str">
        <f>+'Income Statement'!A1:K1</f>
        <v>INS BIOSCIENCE BERHAD</v>
      </c>
      <c r="B1" s="196"/>
      <c r="C1" s="196"/>
      <c r="D1" s="196"/>
      <c r="E1" s="196"/>
      <c r="F1" s="196"/>
      <c r="G1" s="196"/>
    </row>
    <row r="2" spans="1:7" ht="9.75" customHeight="1">
      <c r="A2" s="197" t="str">
        <f>+'Income Statement'!A2:K2</f>
        <v>(Company No: 623239 - V)</v>
      </c>
      <c r="B2" s="197"/>
      <c r="C2" s="197"/>
      <c r="D2" s="197"/>
      <c r="E2" s="197"/>
      <c r="F2" s="197"/>
      <c r="G2" s="197"/>
    </row>
    <row r="3" spans="1:7" ht="16.5" customHeight="1">
      <c r="A3" s="197" t="s">
        <v>27</v>
      </c>
      <c r="B3" s="197"/>
      <c r="C3" s="197"/>
      <c r="D3" s="197"/>
      <c r="E3" s="197"/>
      <c r="F3" s="197"/>
      <c r="G3" s="197"/>
    </row>
    <row r="4" spans="1:7" ht="9" customHeight="1">
      <c r="A4" s="44"/>
      <c r="B4" s="44"/>
      <c r="C4" s="44"/>
      <c r="D4" s="44"/>
      <c r="E4" s="44"/>
      <c r="F4" s="93"/>
      <c r="G4" s="44"/>
    </row>
    <row r="5" spans="1:7" ht="16.5" customHeight="1">
      <c r="A5" s="199" t="s">
        <v>226</v>
      </c>
      <c r="B5" s="199"/>
      <c r="C5" s="199"/>
      <c r="D5" s="199"/>
      <c r="E5" s="199"/>
      <c r="F5" s="199"/>
      <c r="G5" s="199"/>
    </row>
    <row r="6" spans="1:7" ht="12.75" customHeight="1">
      <c r="A6" s="44"/>
      <c r="B6" s="44"/>
      <c r="C6" s="44"/>
      <c r="D6" s="44"/>
      <c r="E6" s="44"/>
      <c r="F6" s="93"/>
      <c r="G6" s="44"/>
    </row>
    <row r="7" spans="1:12" ht="16.5" customHeight="1">
      <c r="A7" s="199" t="s">
        <v>157</v>
      </c>
      <c r="B7" s="199"/>
      <c r="C7" s="199"/>
      <c r="D7" s="199"/>
      <c r="E7" s="199"/>
      <c r="F7" s="199"/>
      <c r="G7" s="199"/>
      <c r="H7" s="68"/>
      <c r="I7" s="68"/>
      <c r="J7" s="68"/>
      <c r="K7" s="68"/>
      <c r="L7" s="68"/>
    </row>
    <row r="8" spans="1:12" ht="16.5" customHeight="1">
      <c r="A8" s="199" t="s">
        <v>236</v>
      </c>
      <c r="B8" s="199"/>
      <c r="C8" s="199"/>
      <c r="D8" s="199"/>
      <c r="E8" s="199"/>
      <c r="F8" s="199"/>
      <c r="G8" s="199"/>
      <c r="H8" s="68"/>
      <c r="I8" s="68"/>
      <c r="J8" s="68"/>
      <c r="K8" s="68"/>
      <c r="L8" s="68"/>
    </row>
    <row r="9" spans="1:7" ht="16.5" customHeight="1">
      <c r="A9" s="44"/>
      <c r="B9" s="44"/>
      <c r="C9" s="44"/>
      <c r="D9" s="44"/>
      <c r="E9" s="44"/>
      <c r="F9" s="93"/>
      <c r="G9" s="44"/>
    </row>
    <row r="10" spans="1:7" ht="35.25" customHeight="1">
      <c r="A10" s="16"/>
      <c r="B10" s="19"/>
      <c r="C10" s="19"/>
      <c r="D10" s="2"/>
      <c r="E10" s="2" t="s">
        <v>238</v>
      </c>
      <c r="F10" s="2"/>
      <c r="G10" s="2" t="s">
        <v>237</v>
      </c>
    </row>
    <row r="11" spans="1:7" ht="15" customHeight="1">
      <c r="A11" s="16"/>
      <c r="B11" s="19"/>
      <c r="C11" s="19"/>
      <c r="D11" s="1"/>
      <c r="E11" s="1" t="s">
        <v>170</v>
      </c>
      <c r="F11" s="1"/>
      <c r="G11" s="1" t="s">
        <v>170</v>
      </c>
    </row>
    <row r="12" spans="1:7" ht="15" customHeight="1">
      <c r="A12" s="8" t="s">
        <v>43</v>
      </c>
      <c r="B12" s="19"/>
      <c r="C12" s="19"/>
      <c r="D12" s="1"/>
      <c r="E12" s="1"/>
      <c r="F12" s="1"/>
      <c r="G12" s="1"/>
    </row>
    <row r="13" spans="1:7" ht="15" customHeight="1">
      <c r="A13" s="34" t="s">
        <v>106</v>
      </c>
      <c r="B13" s="19"/>
      <c r="C13" s="19"/>
      <c r="D13" s="1"/>
      <c r="E13" s="9">
        <f>'Income Statement'!E29</f>
        <v>114</v>
      </c>
      <c r="F13" s="9"/>
      <c r="G13" s="9" t="s">
        <v>105</v>
      </c>
    </row>
    <row r="14" spans="1:7" ht="15" customHeight="1">
      <c r="A14" s="34"/>
      <c r="B14" s="19"/>
      <c r="C14" s="19"/>
      <c r="D14" s="1"/>
      <c r="E14" s="9"/>
      <c r="F14" s="9"/>
      <c r="G14" s="9"/>
    </row>
    <row r="15" spans="1:7" ht="15" customHeight="1">
      <c r="A15" s="34" t="s">
        <v>44</v>
      </c>
      <c r="B15" s="19"/>
      <c r="C15" s="19"/>
      <c r="D15" s="1"/>
      <c r="E15" s="9"/>
      <c r="F15" s="9"/>
      <c r="G15" s="9"/>
    </row>
    <row r="16" spans="1:7" ht="15" customHeight="1">
      <c r="A16" s="34"/>
      <c r="B16" s="19" t="s">
        <v>45</v>
      </c>
      <c r="C16" s="19"/>
      <c r="D16" s="1"/>
      <c r="E16" s="9">
        <v>275</v>
      </c>
      <c r="F16" s="9"/>
      <c r="G16" s="9" t="s">
        <v>105</v>
      </c>
    </row>
    <row r="17" spans="1:7" ht="15" customHeight="1">
      <c r="A17" s="34"/>
      <c r="B17" s="19" t="s">
        <v>165</v>
      </c>
      <c r="C17" s="19"/>
      <c r="D17" s="1"/>
      <c r="E17" s="9">
        <v>2</v>
      </c>
      <c r="F17" s="9"/>
      <c r="G17" s="9" t="s">
        <v>105</v>
      </c>
    </row>
    <row r="18" spans="1:7" ht="15" customHeight="1">
      <c r="A18" s="34"/>
      <c r="B18" s="19" t="s">
        <v>196</v>
      </c>
      <c r="C18" s="19"/>
      <c r="D18" s="1"/>
      <c r="E18" s="9">
        <v>-74</v>
      </c>
      <c r="F18" s="9"/>
      <c r="G18" s="9" t="s">
        <v>105</v>
      </c>
    </row>
    <row r="19" spans="1:7" ht="15" customHeight="1">
      <c r="A19" s="34"/>
      <c r="B19" s="19" t="s">
        <v>374</v>
      </c>
      <c r="C19" s="19"/>
      <c r="D19" s="1"/>
      <c r="E19" s="9">
        <v>2</v>
      </c>
      <c r="F19" s="9"/>
      <c r="G19" s="9" t="s">
        <v>105</v>
      </c>
    </row>
    <row r="20" spans="1:7" ht="15" customHeight="1">
      <c r="A20" s="34"/>
      <c r="B20" s="19" t="s">
        <v>127</v>
      </c>
      <c r="C20" s="19"/>
      <c r="D20" s="1"/>
      <c r="E20" s="9">
        <v>153</v>
      </c>
      <c r="F20" s="9"/>
      <c r="G20" s="9" t="s">
        <v>105</v>
      </c>
    </row>
    <row r="21" spans="1:7" ht="15" customHeight="1">
      <c r="A21" s="34"/>
      <c r="B21" s="19" t="s">
        <v>166</v>
      </c>
      <c r="C21" s="19"/>
      <c r="D21" s="1"/>
      <c r="E21" s="41">
        <v>-83</v>
      </c>
      <c r="F21" s="9"/>
      <c r="G21" s="41" t="s">
        <v>105</v>
      </c>
    </row>
    <row r="22" spans="1:7" ht="15" customHeight="1">
      <c r="A22" s="34" t="s">
        <v>103</v>
      </c>
      <c r="B22" s="19"/>
      <c r="C22" s="19"/>
      <c r="D22" s="1"/>
      <c r="E22" s="9">
        <f>+SUM(E13:E21)</f>
        <v>389</v>
      </c>
      <c r="F22" s="9"/>
      <c r="G22" s="9" t="s">
        <v>105</v>
      </c>
    </row>
    <row r="23" spans="1:7" ht="15" customHeight="1">
      <c r="A23" s="34"/>
      <c r="B23" s="19"/>
      <c r="C23" s="19"/>
      <c r="D23" s="1"/>
      <c r="E23" s="9"/>
      <c r="F23" s="9"/>
      <c r="G23" s="9"/>
    </row>
    <row r="24" spans="1:7" ht="15" customHeight="1">
      <c r="A24" s="34" t="s">
        <v>46</v>
      </c>
      <c r="B24" s="19"/>
      <c r="C24" s="19"/>
      <c r="D24" s="1"/>
      <c r="E24" s="9"/>
      <c r="F24" s="9"/>
      <c r="G24" s="9"/>
    </row>
    <row r="25" spans="1:7" ht="15" customHeight="1">
      <c r="A25" s="34"/>
      <c r="B25" s="19" t="s">
        <v>47</v>
      </c>
      <c r="C25" s="19"/>
      <c r="D25" s="1"/>
      <c r="E25" s="9">
        <f>-1183-2415-553</f>
        <v>-4151</v>
      </c>
      <c r="F25" s="9"/>
      <c r="G25" s="9" t="s">
        <v>105</v>
      </c>
    </row>
    <row r="26" spans="1:7" ht="15" customHeight="1">
      <c r="A26" s="34"/>
      <c r="B26" s="19" t="s">
        <v>48</v>
      </c>
      <c r="C26" s="19"/>
      <c r="D26" s="1"/>
      <c r="E26" s="127">
        <v>-1101</v>
      </c>
      <c r="F26" s="9"/>
      <c r="G26" s="9" t="s">
        <v>105</v>
      </c>
    </row>
    <row r="27" spans="1:7" ht="15" customHeight="1">
      <c r="A27" s="12" t="s">
        <v>108</v>
      </c>
      <c r="B27" s="19"/>
      <c r="C27" s="19"/>
      <c r="D27" s="1"/>
      <c r="E27" s="40">
        <f>+SUM(E22:E26)</f>
        <v>-4863</v>
      </c>
      <c r="F27" s="9"/>
      <c r="G27" s="40" t="s">
        <v>105</v>
      </c>
    </row>
    <row r="28" spans="1:7" ht="15" customHeight="1">
      <c r="A28" s="8"/>
      <c r="B28" s="19" t="s">
        <v>11</v>
      </c>
      <c r="C28" s="19"/>
      <c r="D28" s="1"/>
      <c r="E28" s="9">
        <f>-E20</f>
        <v>-153</v>
      </c>
      <c r="F28" s="9"/>
      <c r="G28" s="9" t="s">
        <v>105</v>
      </c>
    </row>
    <row r="29" spans="1:7" ht="15" customHeight="1">
      <c r="A29" s="8"/>
      <c r="B29" s="19" t="s">
        <v>168</v>
      </c>
      <c r="C29" s="19"/>
      <c r="D29" s="1"/>
      <c r="E29" s="9">
        <v>-164</v>
      </c>
      <c r="F29" s="9"/>
      <c r="G29" s="9" t="s">
        <v>105</v>
      </c>
    </row>
    <row r="30" spans="1:7" ht="15" customHeight="1">
      <c r="A30" s="8" t="s">
        <v>246</v>
      </c>
      <c r="B30" s="19"/>
      <c r="C30" s="19"/>
      <c r="D30" s="1"/>
      <c r="E30" s="10">
        <f>+SUM(E27:E29)</f>
        <v>-5180</v>
      </c>
      <c r="F30" s="9"/>
      <c r="G30" s="10" t="s">
        <v>105</v>
      </c>
    </row>
    <row r="31" spans="1:7" ht="15" customHeight="1">
      <c r="A31" s="34"/>
      <c r="B31" s="19"/>
      <c r="C31" s="19"/>
      <c r="D31" s="1"/>
      <c r="E31" s="9"/>
      <c r="F31" s="9"/>
      <c r="G31" s="9"/>
    </row>
    <row r="32" spans="1:7" ht="15" customHeight="1">
      <c r="A32" s="8" t="s">
        <v>49</v>
      </c>
      <c r="B32" s="19"/>
      <c r="C32" s="19"/>
      <c r="D32" s="1"/>
      <c r="E32" s="9"/>
      <c r="F32" s="9"/>
      <c r="G32" s="9"/>
    </row>
    <row r="33" spans="1:7" ht="15" customHeight="1">
      <c r="A33" s="8"/>
      <c r="B33" s="19" t="s">
        <v>10</v>
      </c>
      <c r="C33" s="19"/>
      <c r="D33" s="1"/>
      <c r="E33" s="9">
        <v>-2</v>
      </c>
      <c r="F33" s="9"/>
      <c r="G33" s="9" t="s">
        <v>105</v>
      </c>
    </row>
    <row r="34" spans="1:7" ht="15" customHeight="1">
      <c r="A34" s="8"/>
      <c r="B34" s="19" t="s">
        <v>375</v>
      </c>
      <c r="C34" s="19"/>
      <c r="D34" s="1"/>
      <c r="E34" s="9">
        <v>102</v>
      </c>
      <c r="F34" s="9"/>
      <c r="G34" s="9" t="s">
        <v>105</v>
      </c>
    </row>
    <row r="35" spans="1:7" ht="15" customHeight="1">
      <c r="A35" s="34"/>
      <c r="B35" s="19" t="s">
        <v>50</v>
      </c>
      <c r="C35" s="19"/>
      <c r="D35" s="1"/>
      <c r="E35" s="9">
        <v>-270</v>
      </c>
      <c r="F35" s="9"/>
      <c r="G35" s="9" t="s">
        <v>105</v>
      </c>
    </row>
    <row r="36" spans="1:7" ht="15" customHeight="1">
      <c r="A36" s="34"/>
      <c r="B36" s="19" t="s">
        <v>240</v>
      </c>
      <c r="C36" s="19"/>
      <c r="D36" s="1"/>
      <c r="E36" s="9">
        <v>-9</v>
      </c>
      <c r="F36" s="9"/>
      <c r="G36" s="9" t="s">
        <v>105</v>
      </c>
    </row>
    <row r="37" spans="1:7" ht="15" customHeight="1">
      <c r="A37" s="8"/>
      <c r="B37" s="19" t="s">
        <v>167</v>
      </c>
      <c r="C37" s="19"/>
      <c r="D37" s="1"/>
      <c r="E37" s="9">
        <v>83</v>
      </c>
      <c r="F37" s="9"/>
      <c r="G37" s="9" t="s">
        <v>105</v>
      </c>
    </row>
    <row r="38" spans="1:7" ht="15" customHeight="1">
      <c r="A38" s="8" t="s">
        <v>247</v>
      </c>
      <c r="B38" s="19"/>
      <c r="C38" s="19"/>
      <c r="D38" s="1"/>
      <c r="E38" s="10">
        <f>+SUM(E33:E37)</f>
        <v>-96</v>
      </c>
      <c r="F38" s="9"/>
      <c r="G38" s="10" t="s">
        <v>105</v>
      </c>
    </row>
    <row r="39" spans="1:7" ht="15" customHeight="1">
      <c r="A39" s="8"/>
      <c r="C39" s="19"/>
      <c r="D39" s="1"/>
      <c r="E39" s="9"/>
      <c r="F39" s="9"/>
      <c r="G39" s="9"/>
    </row>
    <row r="40" spans="1:7" ht="15" customHeight="1">
      <c r="A40" s="8" t="s">
        <v>186</v>
      </c>
      <c r="B40" s="19"/>
      <c r="C40" s="19"/>
      <c r="D40" s="1"/>
      <c r="E40" s="9"/>
      <c r="F40" s="9"/>
      <c r="G40" s="9"/>
    </row>
    <row r="41" spans="1:7" ht="15" customHeight="1">
      <c r="A41" s="8"/>
      <c r="B41" s="19" t="s">
        <v>191</v>
      </c>
      <c r="C41" s="19"/>
      <c r="D41" s="1"/>
      <c r="E41" s="9">
        <v>1815</v>
      </c>
      <c r="F41" s="9"/>
      <c r="G41" s="9" t="s">
        <v>105</v>
      </c>
    </row>
    <row r="42" spans="1:7" ht="15" customHeight="1">
      <c r="A42" s="8"/>
      <c r="B42" s="19" t="s">
        <v>242</v>
      </c>
      <c r="C42" s="19"/>
      <c r="D42" s="1"/>
      <c r="E42" s="9">
        <v>-1565</v>
      </c>
      <c r="F42" s="9"/>
      <c r="G42" s="9" t="s">
        <v>105</v>
      </c>
    </row>
    <row r="43" spans="1:7" ht="15" customHeight="1">
      <c r="A43" s="8"/>
      <c r="B43" s="19" t="s">
        <v>241</v>
      </c>
      <c r="C43" s="19"/>
      <c r="D43" s="1"/>
      <c r="E43" s="127">
        <v>10</v>
      </c>
      <c r="F43" s="9"/>
      <c r="G43" s="9" t="s">
        <v>105</v>
      </c>
    </row>
    <row r="44" spans="1:7" ht="15" customHeight="1">
      <c r="A44" s="16"/>
      <c r="B44" s="19" t="s">
        <v>153</v>
      </c>
      <c r="C44" s="19"/>
      <c r="D44" s="1"/>
      <c r="E44" s="9">
        <v>-1896</v>
      </c>
      <c r="F44" s="9"/>
      <c r="G44" s="9" t="s">
        <v>105</v>
      </c>
    </row>
    <row r="45" spans="1:7" ht="15" customHeight="1">
      <c r="A45" s="8" t="s">
        <v>248</v>
      </c>
      <c r="B45" s="19"/>
      <c r="C45" s="19"/>
      <c r="D45" s="1"/>
      <c r="E45" s="10">
        <f>+SUM(E41:E44)</f>
        <v>-1636</v>
      </c>
      <c r="F45" s="9"/>
      <c r="G45" s="10" t="s">
        <v>105</v>
      </c>
    </row>
    <row r="46" spans="1:7" ht="15.75" customHeight="1">
      <c r="A46" s="16"/>
      <c r="B46" s="19"/>
      <c r="C46" s="19"/>
      <c r="D46" s="1"/>
      <c r="E46" s="9"/>
      <c r="F46" s="9"/>
      <c r="G46" s="9"/>
    </row>
    <row r="47" spans="1:7" ht="15" customHeight="1">
      <c r="A47" s="8" t="s">
        <v>243</v>
      </c>
      <c r="B47" s="19"/>
      <c r="C47" s="19"/>
      <c r="D47" s="1"/>
      <c r="E47" s="14">
        <f>+E30+E38+E45</f>
        <v>-6912</v>
      </c>
      <c r="F47" s="14"/>
      <c r="G47" s="9" t="s">
        <v>105</v>
      </c>
    </row>
    <row r="48" spans="1:7" ht="15" customHeight="1">
      <c r="A48" s="34"/>
      <c r="B48" s="19"/>
      <c r="C48" s="19"/>
      <c r="D48" s="1"/>
      <c r="E48" s="1"/>
      <c r="F48" s="1"/>
      <c r="G48" s="35"/>
    </row>
    <row r="49" spans="1:7" ht="15" customHeight="1">
      <c r="A49" s="8" t="s">
        <v>244</v>
      </c>
      <c r="B49" s="19"/>
      <c r="C49" s="19"/>
      <c r="D49" s="1"/>
      <c r="E49" s="9">
        <v>15630</v>
      </c>
      <c r="F49" s="9"/>
      <c r="G49" s="9" t="s">
        <v>105</v>
      </c>
    </row>
    <row r="50" spans="1:7" ht="15" customHeight="1">
      <c r="A50" s="8"/>
      <c r="B50" s="19"/>
      <c r="C50" s="19"/>
      <c r="D50" s="1"/>
      <c r="E50" s="16"/>
      <c r="F50" s="16"/>
      <c r="G50" s="9"/>
    </row>
    <row r="51" spans="1:7" ht="15" customHeight="1" thickBot="1">
      <c r="A51" s="8" t="s">
        <v>245</v>
      </c>
      <c r="B51" s="19"/>
      <c r="C51" s="19"/>
      <c r="D51" s="1" t="s">
        <v>351</v>
      </c>
      <c r="E51" s="17">
        <f>+SUM(E47:E49)</f>
        <v>8718</v>
      </c>
      <c r="F51" s="14"/>
      <c r="G51" s="36" t="s">
        <v>105</v>
      </c>
    </row>
    <row r="52" spans="1:7" ht="15" customHeight="1" thickTop="1">
      <c r="A52" s="34"/>
      <c r="B52" s="19"/>
      <c r="C52" s="19"/>
      <c r="D52" s="1"/>
      <c r="E52" s="1"/>
      <c r="F52" s="1"/>
      <c r="G52" s="1"/>
    </row>
    <row r="53" spans="1:7" ht="15" customHeight="1">
      <c r="A53" s="34"/>
      <c r="B53" s="19"/>
      <c r="C53" s="19"/>
      <c r="D53" s="1"/>
      <c r="E53" s="1"/>
      <c r="F53" s="1"/>
      <c r="G53" s="1"/>
    </row>
    <row r="54" spans="1:13" ht="15" customHeight="1">
      <c r="A54" s="204" t="str">
        <f>'Income Statement'!A45</f>
        <v>The Group completed the acquisitions of its subsidiary companies on 5 April 2005 and was listed on the MESDAQ Market of Bursa Malaysia Securities Berhad ("Bursa Securities") on 26 July 2005. Hence, no comparative figures for the preceding year are presented as this is the fourth set of quarterly results to Bursa Securities.</v>
      </c>
      <c r="B54" s="206"/>
      <c r="C54" s="206"/>
      <c r="D54" s="206"/>
      <c r="E54" s="206"/>
      <c r="F54" s="206"/>
      <c r="G54" s="206"/>
      <c r="H54" s="117"/>
      <c r="I54" s="117"/>
      <c r="J54" s="117"/>
      <c r="K54" s="117"/>
      <c r="L54" s="117"/>
      <c r="M54" s="117"/>
    </row>
    <row r="55" spans="1:13" ht="15" customHeight="1">
      <c r="A55" s="206"/>
      <c r="B55" s="206"/>
      <c r="C55" s="206"/>
      <c r="D55" s="206"/>
      <c r="E55" s="206"/>
      <c r="F55" s="206"/>
      <c r="G55" s="206"/>
      <c r="H55" s="116"/>
      <c r="I55" s="116"/>
      <c r="J55" s="116"/>
      <c r="K55" s="116"/>
      <c r="L55" s="116"/>
      <c r="M55" s="116"/>
    </row>
    <row r="56" spans="1:13" ht="15" customHeight="1">
      <c r="A56" s="206"/>
      <c r="B56" s="206"/>
      <c r="C56" s="206"/>
      <c r="D56" s="206"/>
      <c r="E56" s="206"/>
      <c r="F56" s="206"/>
      <c r="G56" s="206"/>
      <c r="H56" s="116"/>
      <c r="I56" s="116"/>
      <c r="J56" s="116"/>
      <c r="K56" s="116"/>
      <c r="L56" s="116"/>
      <c r="M56" s="116"/>
    </row>
    <row r="57" spans="1:13" ht="15" customHeight="1">
      <c r="A57" s="43"/>
      <c r="B57" s="43"/>
      <c r="C57" s="43"/>
      <c r="D57" s="43"/>
      <c r="E57" s="43"/>
      <c r="F57" s="43"/>
      <c r="G57" s="43"/>
      <c r="H57" s="116"/>
      <c r="I57" s="116"/>
      <c r="J57" s="116"/>
      <c r="K57" s="116"/>
      <c r="L57" s="116"/>
      <c r="M57" s="116"/>
    </row>
    <row r="58" spans="1:12" ht="12.75">
      <c r="A58" s="103" t="str">
        <f>'Balance Sheet'!A55:F55</f>
        <v>The above statement should be read in conjunction with the accompanying notes attached to this interim financial report as well as the </v>
      </c>
      <c r="B58" s="6"/>
      <c r="C58" s="6"/>
      <c r="D58" s="6"/>
      <c r="E58" s="6"/>
      <c r="F58" s="69"/>
      <c r="G58" s="6"/>
      <c r="H58" s="37"/>
      <c r="I58" s="6"/>
      <c r="J58" s="6"/>
      <c r="K58" s="6"/>
      <c r="L58" s="6"/>
    </row>
    <row r="59" ht="12.75">
      <c r="A59" s="102" t="str">
        <f>'Balance Sheet'!A56:F56</f>
        <v>Audited Financial Statements for the financial year ended 31 December 2005.</v>
      </c>
    </row>
    <row r="61" ht="12.75">
      <c r="C61" s="12" t="s">
        <v>31</v>
      </c>
    </row>
    <row r="298" spans="2:10" ht="12.75">
      <c r="B298" s="194"/>
      <c r="C298" s="194"/>
      <c r="D298" s="194"/>
      <c r="E298" s="194"/>
      <c r="F298" s="194"/>
      <c r="G298" s="194"/>
      <c r="H298" s="194"/>
      <c r="I298" s="194"/>
      <c r="J298" s="194"/>
    </row>
    <row r="299" spans="2:10" ht="12.75">
      <c r="B299" s="194"/>
      <c r="C299" s="194"/>
      <c r="D299" s="194"/>
      <c r="E299" s="194"/>
      <c r="F299" s="194"/>
      <c r="G299" s="194"/>
      <c r="H299" s="194"/>
      <c r="I299" s="194"/>
      <c r="J299" s="194"/>
    </row>
  </sheetData>
  <mergeCells count="8">
    <mergeCell ref="B298:J299"/>
    <mergeCell ref="A7:G7"/>
    <mergeCell ref="A54:G56"/>
    <mergeCell ref="A1:G1"/>
    <mergeCell ref="A2:G2"/>
    <mergeCell ref="A3:G3"/>
    <mergeCell ref="A8:G8"/>
    <mergeCell ref="A5:G5"/>
  </mergeCells>
  <printOptions/>
  <pageMargins left="0.75" right="0.75" top="0.68" bottom="0.38" header="0.5" footer="0.29"/>
  <pageSetup fitToHeight="1" fitToWidth="1" horizontalDpi="600" verticalDpi="600" orientation="portrait" paperSize="9" scale="85" r:id="rId1"/>
  <headerFooter alignWithMargins="0">
    <oddFooter>&amp;R&amp;T&amp;D</oddFooter>
  </headerFooter>
</worksheet>
</file>

<file path=xl/worksheets/sheet5.xml><?xml version="1.0" encoding="utf-8"?>
<worksheet xmlns="http://schemas.openxmlformats.org/spreadsheetml/2006/main" xmlns:r="http://schemas.openxmlformats.org/officeDocument/2006/relationships">
  <dimension ref="A4:Q422"/>
  <sheetViews>
    <sheetView tabSelected="1" view="pageBreakPreview" zoomScaleNormal="75" zoomScaleSheetLayoutView="100" workbookViewId="0" topLeftCell="A346">
      <selection activeCell="A1" sqref="A1"/>
    </sheetView>
  </sheetViews>
  <sheetFormatPr defaultColWidth="9.33203125" defaultRowHeight="12.75"/>
  <cols>
    <col min="1" max="1" width="4.66015625" style="12" customWidth="1"/>
    <col min="2" max="2" width="2.83203125" style="12" customWidth="1"/>
    <col min="3" max="3" width="3.83203125" style="12" customWidth="1"/>
    <col min="4" max="4" width="22" style="12" customWidth="1"/>
    <col min="5" max="5" width="17.5" style="12" customWidth="1"/>
    <col min="6" max="6" width="13.16015625" style="12" customWidth="1"/>
    <col min="7" max="7" width="17" style="12" customWidth="1"/>
    <col min="8" max="8" width="15.16015625" style="12" customWidth="1"/>
    <col min="9" max="9" width="19.33203125" style="12" customWidth="1"/>
    <col min="10" max="10" width="18.5" style="12" customWidth="1"/>
    <col min="11" max="16384" width="9.33203125" style="12" customWidth="1"/>
  </cols>
  <sheetData>
    <row r="4" ht="15" customHeight="1">
      <c r="A4" s="95"/>
    </row>
    <row r="5" spans="1:2" ht="12.75">
      <c r="A5" s="11" t="s">
        <v>51</v>
      </c>
      <c r="B5" s="4" t="s">
        <v>193</v>
      </c>
    </row>
    <row r="6" spans="1:2" ht="12.75">
      <c r="A6" s="13"/>
      <c r="B6" s="4" t="s">
        <v>119</v>
      </c>
    </row>
    <row r="7" ht="12.75">
      <c r="A7" s="13"/>
    </row>
    <row r="8" spans="1:2" ht="12.75">
      <c r="A8" s="11" t="s">
        <v>52</v>
      </c>
      <c r="B8" s="4" t="s">
        <v>53</v>
      </c>
    </row>
    <row r="9" spans="1:10" ht="12.75">
      <c r="A9" s="13"/>
      <c r="B9" s="209" t="s">
        <v>359</v>
      </c>
      <c r="C9" s="209"/>
      <c r="D9" s="209"/>
      <c r="E9" s="209"/>
      <c r="F9" s="209"/>
      <c r="G9" s="209"/>
      <c r="H9" s="209"/>
      <c r="I9" s="209"/>
      <c r="J9" s="209"/>
    </row>
    <row r="10" spans="1:10" ht="12.75">
      <c r="A10" s="13"/>
      <c r="B10" s="209"/>
      <c r="C10" s="209"/>
      <c r="D10" s="209"/>
      <c r="E10" s="209"/>
      <c r="F10" s="209"/>
      <c r="G10" s="209"/>
      <c r="H10" s="209"/>
      <c r="I10" s="209"/>
      <c r="J10" s="209"/>
    </row>
    <row r="11" spans="1:10" ht="12.75">
      <c r="A11" s="13"/>
      <c r="B11" s="216"/>
      <c r="C11" s="216"/>
      <c r="D11" s="216"/>
      <c r="E11" s="216"/>
      <c r="F11" s="216"/>
      <c r="G11" s="216"/>
      <c r="H11" s="216"/>
      <c r="I11" s="216"/>
      <c r="J11" s="216"/>
    </row>
    <row r="12" spans="1:10" ht="12.75">
      <c r="A12" s="13"/>
      <c r="B12" s="211" t="s">
        <v>354</v>
      </c>
      <c r="C12" s="211"/>
      <c r="D12" s="211"/>
      <c r="E12" s="211"/>
      <c r="F12" s="211"/>
      <c r="G12" s="211"/>
      <c r="H12" s="211"/>
      <c r="I12" s="211"/>
      <c r="J12" s="211"/>
    </row>
    <row r="13" spans="1:10" ht="12.75">
      <c r="A13" s="13"/>
      <c r="B13" s="211"/>
      <c r="C13" s="211"/>
      <c r="D13" s="211"/>
      <c r="E13" s="211"/>
      <c r="F13" s="211"/>
      <c r="G13" s="211"/>
      <c r="H13" s="211"/>
      <c r="I13" s="211"/>
      <c r="J13" s="211"/>
    </row>
    <row r="14" spans="1:10" ht="12.75">
      <c r="A14" s="13"/>
      <c r="B14" s="211"/>
      <c r="C14" s="211"/>
      <c r="D14" s="211"/>
      <c r="E14" s="211"/>
      <c r="F14" s="211"/>
      <c r="G14" s="211"/>
      <c r="H14" s="211"/>
      <c r="I14" s="211"/>
      <c r="J14" s="211"/>
    </row>
    <row r="15" ht="12.75">
      <c r="A15" s="13"/>
    </row>
    <row r="16" ht="12.75">
      <c r="A16" s="13"/>
    </row>
    <row r="17" spans="1:10" ht="12.75">
      <c r="A17" s="11" t="s">
        <v>54</v>
      </c>
      <c r="B17" s="172" t="s">
        <v>339</v>
      </c>
      <c r="C17" s="122"/>
      <c r="D17" s="122"/>
      <c r="E17" s="122"/>
      <c r="F17" s="122"/>
      <c r="G17" s="122"/>
      <c r="H17" s="122"/>
      <c r="I17" s="122"/>
      <c r="J17" s="122"/>
    </row>
    <row r="18" spans="1:10" ht="12.75">
      <c r="A18" s="11"/>
      <c r="B18" s="211" t="s">
        <v>355</v>
      </c>
      <c r="C18" s="211"/>
      <c r="D18" s="211"/>
      <c r="E18" s="211"/>
      <c r="F18" s="211"/>
      <c r="G18" s="211"/>
      <c r="H18" s="211"/>
      <c r="I18" s="211"/>
      <c r="J18" s="211"/>
    </row>
    <row r="19" spans="1:10" ht="12.75">
      <c r="A19" s="11"/>
      <c r="B19" s="211"/>
      <c r="C19" s="211"/>
      <c r="D19" s="211"/>
      <c r="E19" s="211"/>
      <c r="F19" s="211"/>
      <c r="G19" s="211"/>
      <c r="H19" s="211"/>
      <c r="I19" s="211"/>
      <c r="J19" s="211"/>
    </row>
    <row r="20" spans="1:10" ht="12.75">
      <c r="A20" s="11"/>
      <c r="B20" s="172"/>
      <c r="C20" s="122"/>
      <c r="D20" s="122"/>
      <c r="E20" s="122"/>
      <c r="F20" s="122"/>
      <c r="G20" s="122"/>
      <c r="H20" s="122"/>
      <c r="I20" s="122"/>
      <c r="J20" s="122"/>
    </row>
    <row r="21" spans="1:10" ht="12.75">
      <c r="A21" s="11"/>
      <c r="B21" s="172"/>
      <c r="C21" s="122"/>
      <c r="D21" s="176" t="s">
        <v>317</v>
      </c>
      <c r="E21" s="176" t="s">
        <v>318</v>
      </c>
      <c r="F21" s="176"/>
      <c r="G21" s="176"/>
      <c r="H21" s="122"/>
      <c r="I21" s="122"/>
      <c r="J21" s="122"/>
    </row>
    <row r="22" spans="1:10" ht="12.75">
      <c r="A22" s="11"/>
      <c r="B22" s="172"/>
      <c r="C22" s="122"/>
      <c r="D22" s="176" t="s">
        <v>319</v>
      </c>
      <c r="E22" s="176" t="s">
        <v>320</v>
      </c>
      <c r="F22" s="176"/>
      <c r="G22" s="176"/>
      <c r="H22" s="122"/>
      <c r="I22" s="122"/>
      <c r="J22" s="122"/>
    </row>
    <row r="23" spans="1:10" ht="12.75">
      <c r="A23" s="11"/>
      <c r="B23" s="172"/>
      <c r="C23" s="122"/>
      <c r="D23" s="176" t="s">
        <v>321</v>
      </c>
      <c r="E23" s="176" t="s">
        <v>322</v>
      </c>
      <c r="F23" s="176"/>
      <c r="G23" s="176"/>
      <c r="H23" s="122"/>
      <c r="I23" s="122"/>
      <c r="J23" s="122"/>
    </row>
    <row r="24" spans="1:10" ht="12.75">
      <c r="A24" s="11"/>
      <c r="B24" s="172"/>
      <c r="C24" s="122"/>
      <c r="D24" s="176" t="s">
        <v>323</v>
      </c>
      <c r="E24" s="176" t="s">
        <v>324</v>
      </c>
      <c r="F24" s="176"/>
      <c r="G24" s="176"/>
      <c r="H24" s="122"/>
      <c r="I24" s="122"/>
      <c r="J24" s="122"/>
    </row>
    <row r="25" spans="1:10" ht="12.75">
      <c r="A25" s="11"/>
      <c r="B25" s="172"/>
      <c r="C25" s="122"/>
      <c r="D25" s="176" t="s">
        <v>325</v>
      </c>
      <c r="E25" s="176" t="s">
        <v>326</v>
      </c>
      <c r="F25" s="176"/>
      <c r="G25" s="176"/>
      <c r="H25" s="122"/>
      <c r="I25" s="122"/>
      <c r="J25" s="122"/>
    </row>
    <row r="26" spans="1:10" ht="12.75">
      <c r="A26" s="11"/>
      <c r="B26" s="172"/>
      <c r="C26" s="122"/>
      <c r="D26" s="176" t="s">
        <v>327</v>
      </c>
      <c r="E26" s="176" t="s">
        <v>328</v>
      </c>
      <c r="F26" s="176"/>
      <c r="G26" s="176"/>
      <c r="H26" s="122"/>
      <c r="I26" s="122"/>
      <c r="J26" s="122"/>
    </row>
    <row r="27" spans="1:10" ht="12.75">
      <c r="A27" s="11"/>
      <c r="B27" s="172"/>
      <c r="C27" s="122"/>
      <c r="D27" s="176" t="s">
        <v>329</v>
      </c>
      <c r="E27" s="176" t="s">
        <v>330</v>
      </c>
      <c r="F27" s="176"/>
      <c r="G27" s="176"/>
      <c r="H27" s="122"/>
      <c r="I27" s="122"/>
      <c r="J27" s="122"/>
    </row>
    <row r="28" spans="1:10" ht="12.75">
      <c r="A28" s="11"/>
      <c r="B28" s="172"/>
      <c r="C28" s="122"/>
      <c r="D28" s="176" t="s">
        <v>331</v>
      </c>
      <c r="E28" s="176" t="s">
        <v>332</v>
      </c>
      <c r="F28" s="176"/>
      <c r="G28" s="176"/>
      <c r="H28" s="122"/>
      <c r="I28" s="122"/>
      <c r="J28" s="122"/>
    </row>
    <row r="29" spans="1:10" ht="12.75">
      <c r="A29" s="11"/>
      <c r="B29" s="172"/>
      <c r="C29" s="122"/>
      <c r="D29" s="176" t="s">
        <v>333</v>
      </c>
      <c r="E29" s="176" t="s">
        <v>334</v>
      </c>
      <c r="F29" s="176"/>
      <c r="G29" s="176"/>
      <c r="H29" s="122"/>
      <c r="I29" s="122"/>
      <c r="J29" s="122"/>
    </row>
    <row r="30" spans="1:10" ht="12.75">
      <c r="A30" s="11"/>
      <c r="B30" s="172"/>
      <c r="C30" s="122"/>
      <c r="D30" s="176" t="s">
        <v>335</v>
      </c>
      <c r="E30" s="176" t="s">
        <v>336</v>
      </c>
      <c r="F30" s="176"/>
      <c r="G30" s="176"/>
      <c r="H30" s="122"/>
      <c r="I30" s="122"/>
      <c r="J30" s="122"/>
    </row>
    <row r="31" spans="1:10" ht="12.75">
      <c r="A31" s="11"/>
      <c r="B31" s="172"/>
      <c r="C31" s="122"/>
      <c r="D31" s="176" t="s">
        <v>337</v>
      </c>
      <c r="E31" s="176" t="s">
        <v>338</v>
      </c>
      <c r="F31" s="176"/>
      <c r="G31" s="176"/>
      <c r="H31" s="122"/>
      <c r="I31" s="122"/>
      <c r="J31" s="122"/>
    </row>
    <row r="32" spans="1:10" ht="12.75">
      <c r="A32" s="11"/>
      <c r="B32" s="172"/>
      <c r="C32" s="122"/>
      <c r="D32" s="122"/>
      <c r="E32" s="122"/>
      <c r="F32" s="122"/>
      <c r="G32" s="122"/>
      <c r="H32" s="122"/>
      <c r="I32" s="122"/>
      <c r="J32" s="122"/>
    </row>
    <row r="33" spans="1:10" ht="12.75">
      <c r="A33" s="13"/>
      <c r="B33" s="122" t="s">
        <v>360</v>
      </c>
      <c r="C33" s="122"/>
      <c r="D33" s="122"/>
      <c r="E33" s="122"/>
      <c r="F33" s="122"/>
      <c r="G33" s="122"/>
      <c r="H33" s="122"/>
      <c r="I33" s="122"/>
      <c r="J33" s="122"/>
    </row>
    <row r="34" spans="1:10" ht="12.75">
      <c r="A34" s="13"/>
      <c r="B34" s="177" t="s">
        <v>23</v>
      </c>
      <c r="C34" s="122" t="s">
        <v>340</v>
      </c>
      <c r="D34" s="122"/>
      <c r="E34" s="122"/>
      <c r="F34" s="122"/>
      <c r="G34" s="122"/>
      <c r="H34" s="122"/>
      <c r="I34" s="122"/>
      <c r="J34" s="122"/>
    </row>
    <row r="35" spans="1:10" ht="12.75">
      <c r="A35" s="13"/>
      <c r="B35" s="122"/>
      <c r="C35" s="186" t="s">
        <v>376</v>
      </c>
      <c r="D35" s="186"/>
      <c r="E35" s="186"/>
      <c r="F35" s="186"/>
      <c r="G35" s="186"/>
      <c r="H35" s="186"/>
      <c r="I35" s="186"/>
      <c r="J35" s="186"/>
    </row>
    <row r="36" spans="1:10" ht="12.75">
      <c r="A36" s="13"/>
      <c r="B36" s="122"/>
      <c r="C36" s="186"/>
      <c r="D36" s="186"/>
      <c r="E36" s="186"/>
      <c r="F36" s="186"/>
      <c r="G36" s="186"/>
      <c r="H36" s="186"/>
      <c r="I36" s="186"/>
      <c r="J36" s="186"/>
    </row>
    <row r="37" spans="1:10" ht="12.75">
      <c r="A37" s="13"/>
      <c r="B37" s="122"/>
      <c r="C37" s="178"/>
      <c r="D37" s="178"/>
      <c r="E37" s="178"/>
      <c r="F37" s="178"/>
      <c r="G37" s="178"/>
      <c r="H37" s="178"/>
      <c r="I37" s="178"/>
      <c r="J37" s="178"/>
    </row>
    <row r="38" spans="1:10" ht="12.75">
      <c r="A38" s="13"/>
      <c r="B38" s="122"/>
      <c r="C38" s="186" t="s">
        <v>341</v>
      </c>
      <c r="D38" s="186"/>
      <c r="E38" s="186"/>
      <c r="F38" s="186"/>
      <c r="G38" s="186"/>
      <c r="H38" s="186"/>
      <c r="I38" s="186"/>
      <c r="J38" s="186"/>
    </row>
    <row r="39" spans="1:10" ht="12.75">
      <c r="A39" s="13"/>
      <c r="B39" s="122"/>
      <c r="C39" s="186"/>
      <c r="D39" s="186"/>
      <c r="E39" s="186"/>
      <c r="F39" s="186"/>
      <c r="G39" s="186"/>
      <c r="H39" s="186"/>
      <c r="I39" s="186"/>
      <c r="J39" s="186"/>
    </row>
    <row r="40" spans="1:10" ht="12.75">
      <c r="A40" s="13"/>
      <c r="B40" s="122"/>
      <c r="C40" s="164"/>
      <c r="D40" s="164"/>
      <c r="E40" s="164"/>
      <c r="F40" s="164"/>
      <c r="G40" s="164"/>
      <c r="H40" s="164"/>
      <c r="I40" s="164"/>
      <c r="J40" s="164"/>
    </row>
    <row r="41" spans="1:10" ht="12.75">
      <c r="A41" s="13"/>
      <c r="C41" s="90"/>
      <c r="D41" s="90"/>
      <c r="E41" s="90"/>
      <c r="F41" s="90"/>
      <c r="G41" s="90"/>
      <c r="H41" s="90"/>
      <c r="I41" s="90"/>
      <c r="J41" s="90"/>
    </row>
    <row r="42" spans="1:10" ht="12.75">
      <c r="A42" s="13"/>
      <c r="C42" s="90"/>
      <c r="D42" s="90"/>
      <c r="E42" s="90"/>
      <c r="F42" s="90"/>
      <c r="G42" s="90"/>
      <c r="H42" s="90"/>
      <c r="I42" s="90"/>
      <c r="J42" s="90"/>
    </row>
    <row r="43" spans="1:10" ht="12.75">
      <c r="A43" s="11" t="s">
        <v>55</v>
      </c>
      <c r="B43" s="172" t="s">
        <v>361</v>
      </c>
      <c r="C43" s="164"/>
      <c r="D43" s="164"/>
      <c r="E43" s="164"/>
      <c r="F43" s="164"/>
      <c r="G43" s="164"/>
      <c r="H43" s="164"/>
      <c r="I43" s="164"/>
      <c r="J43" s="164"/>
    </row>
    <row r="44" spans="1:10" ht="12.75">
      <c r="A44" s="13"/>
      <c r="B44" s="122" t="s">
        <v>362</v>
      </c>
      <c r="C44" s="164"/>
      <c r="D44" s="164"/>
      <c r="E44" s="164"/>
      <c r="F44" s="164"/>
      <c r="G44" s="164"/>
      <c r="H44" s="164"/>
      <c r="I44" s="164"/>
      <c r="J44" s="164"/>
    </row>
    <row r="45" spans="1:11" ht="25.5">
      <c r="A45" s="13"/>
      <c r="B45" s="122"/>
      <c r="C45" s="164"/>
      <c r="D45" s="164"/>
      <c r="E45" s="164"/>
      <c r="F45" s="163" t="s">
        <v>347</v>
      </c>
      <c r="G45" s="163"/>
      <c r="H45" s="163" t="s">
        <v>317</v>
      </c>
      <c r="I45" s="163" t="s">
        <v>342</v>
      </c>
      <c r="J45" s="163"/>
      <c r="K45" s="27"/>
    </row>
    <row r="46" spans="1:11" ht="25.5">
      <c r="A46" s="13"/>
      <c r="B46" s="122"/>
      <c r="C46" s="164"/>
      <c r="D46" s="164"/>
      <c r="E46" s="164"/>
      <c r="F46" s="163" t="s">
        <v>345</v>
      </c>
      <c r="G46" s="163"/>
      <c r="H46" s="163" t="s">
        <v>348</v>
      </c>
      <c r="I46" s="163" t="s">
        <v>345</v>
      </c>
      <c r="J46" s="122"/>
      <c r="K46" s="169"/>
    </row>
    <row r="47" spans="1:11" ht="12.75">
      <c r="A47" s="13"/>
      <c r="B47" s="172" t="s">
        <v>343</v>
      </c>
      <c r="C47" s="164"/>
      <c r="D47" s="164"/>
      <c r="E47" s="164"/>
      <c r="F47" s="163" t="s">
        <v>170</v>
      </c>
      <c r="G47" s="163"/>
      <c r="H47" s="163" t="s">
        <v>170</v>
      </c>
      <c r="I47" s="163" t="s">
        <v>170</v>
      </c>
      <c r="J47" s="163"/>
      <c r="K47" s="169"/>
    </row>
    <row r="48" spans="1:11" ht="12.75">
      <c r="A48" s="13"/>
      <c r="B48" s="172" t="s">
        <v>346</v>
      </c>
      <c r="C48" s="164"/>
      <c r="D48" s="164"/>
      <c r="E48" s="164"/>
      <c r="F48" s="164"/>
      <c r="G48" s="164"/>
      <c r="H48" s="164"/>
      <c r="I48" s="164"/>
      <c r="J48" s="122"/>
      <c r="K48" s="170"/>
    </row>
    <row r="49" spans="1:11" ht="12.75">
      <c r="A49" s="13"/>
      <c r="B49" s="122" t="s">
        <v>344</v>
      </c>
      <c r="C49" s="164"/>
      <c r="D49" s="164"/>
      <c r="E49" s="164"/>
      <c r="F49" s="165">
        <v>304</v>
      </c>
      <c r="G49" s="165"/>
      <c r="H49" s="165">
        <v>3340</v>
      </c>
      <c r="I49" s="166">
        <f>H49+F49</f>
        <v>3644</v>
      </c>
      <c r="J49" s="179"/>
      <c r="K49" s="171"/>
    </row>
    <row r="50" spans="1:10" ht="12.75">
      <c r="A50" s="13"/>
      <c r="B50" s="122" t="s">
        <v>363</v>
      </c>
      <c r="C50" s="164"/>
      <c r="D50" s="164"/>
      <c r="E50" s="164"/>
      <c r="F50" s="180">
        <v>6286</v>
      </c>
      <c r="G50" s="181"/>
      <c r="H50" s="180">
        <v>3340</v>
      </c>
      <c r="I50" s="180">
        <f>H50+F50</f>
        <v>9626</v>
      </c>
      <c r="J50" s="164"/>
    </row>
    <row r="51" spans="1:10" ht="12.75">
      <c r="A51" s="13"/>
      <c r="C51" s="90"/>
      <c r="D51" s="90"/>
      <c r="E51" s="90"/>
      <c r="F51" s="90"/>
      <c r="G51" s="90"/>
      <c r="H51" s="90"/>
      <c r="I51" s="167"/>
      <c r="J51" s="90"/>
    </row>
    <row r="52" spans="1:9" ht="12.75">
      <c r="A52" s="11" t="s">
        <v>57</v>
      </c>
      <c r="B52" s="4" t="s">
        <v>109</v>
      </c>
      <c r="I52" s="168"/>
    </row>
    <row r="53" spans="1:2" ht="12.75">
      <c r="A53" s="13"/>
      <c r="B53" s="12" t="s">
        <v>117</v>
      </c>
    </row>
    <row r="54" ht="12.75">
      <c r="A54" s="13"/>
    </row>
    <row r="55" ht="12.75">
      <c r="A55" s="13"/>
    </row>
    <row r="56" spans="1:2" ht="12.75">
      <c r="A56" s="11" t="s">
        <v>59</v>
      </c>
      <c r="B56" s="4" t="s">
        <v>56</v>
      </c>
    </row>
    <row r="57" spans="1:2" ht="12.75">
      <c r="A57" s="13"/>
      <c r="B57" s="12" t="s">
        <v>118</v>
      </c>
    </row>
    <row r="58" ht="12.75">
      <c r="A58" s="13"/>
    </row>
    <row r="59" ht="12.75">
      <c r="A59" s="13"/>
    </row>
    <row r="60" spans="1:2" ht="12.75">
      <c r="A60" s="11" t="s">
        <v>61</v>
      </c>
      <c r="B60" s="4" t="s">
        <v>58</v>
      </c>
    </row>
    <row r="61" spans="1:10" ht="12.75">
      <c r="A61" s="13"/>
      <c r="B61" s="186" t="s">
        <v>357</v>
      </c>
      <c r="C61" s="186"/>
      <c r="D61" s="186"/>
      <c r="E61" s="186"/>
      <c r="F61" s="186"/>
      <c r="G61" s="186"/>
      <c r="H61" s="186"/>
      <c r="I61" s="186"/>
      <c r="J61" s="186"/>
    </row>
    <row r="62" spans="1:10" ht="12.75">
      <c r="A62" s="13"/>
      <c r="B62" s="186"/>
      <c r="C62" s="186"/>
      <c r="D62" s="186"/>
      <c r="E62" s="186"/>
      <c r="F62" s="186"/>
      <c r="G62" s="186"/>
      <c r="H62" s="186"/>
      <c r="I62" s="186"/>
      <c r="J62" s="186"/>
    </row>
    <row r="63" spans="1:10" ht="12.75">
      <c r="A63" s="13"/>
      <c r="B63" s="164"/>
      <c r="C63" s="164"/>
      <c r="D63" s="164"/>
      <c r="E63" s="164"/>
      <c r="F63" s="164"/>
      <c r="G63" s="164"/>
      <c r="H63" s="164"/>
      <c r="I63" s="164"/>
      <c r="J63" s="164"/>
    </row>
    <row r="64" ht="12.75">
      <c r="A64" s="13"/>
    </row>
    <row r="65" spans="1:2" ht="12.75">
      <c r="A65" s="11" t="s">
        <v>63</v>
      </c>
      <c r="B65" s="4" t="s">
        <v>60</v>
      </c>
    </row>
    <row r="66" spans="1:10" ht="12.75">
      <c r="A66" s="13"/>
      <c r="B66" s="184" t="s">
        <v>16</v>
      </c>
      <c r="C66" s="184"/>
      <c r="D66" s="184"/>
      <c r="E66" s="184"/>
      <c r="F66" s="184"/>
      <c r="G66" s="184"/>
      <c r="H66" s="184"/>
      <c r="I66" s="184"/>
      <c r="J66" s="184"/>
    </row>
    <row r="67" spans="1:10" ht="12.75">
      <c r="A67" s="13"/>
      <c r="B67" s="94"/>
      <c r="C67" s="94"/>
      <c r="D67" s="94"/>
      <c r="E67" s="94"/>
      <c r="F67" s="94"/>
      <c r="G67" s="94"/>
      <c r="H67" s="94"/>
      <c r="I67" s="94"/>
      <c r="J67" s="94"/>
    </row>
    <row r="68" ht="12.75">
      <c r="A68" s="13"/>
    </row>
    <row r="69" spans="1:2" ht="12.75">
      <c r="A69" s="11" t="s">
        <v>65</v>
      </c>
      <c r="B69" s="4" t="s">
        <v>62</v>
      </c>
    </row>
    <row r="70" spans="1:10" ht="12.75">
      <c r="A70" s="13"/>
      <c r="B70" s="185" t="s">
        <v>197</v>
      </c>
      <c r="C70" s="185"/>
      <c r="D70" s="185"/>
      <c r="E70" s="185"/>
      <c r="F70" s="185"/>
      <c r="G70" s="185"/>
      <c r="H70" s="185"/>
      <c r="I70" s="185"/>
      <c r="J70" s="185"/>
    </row>
    <row r="71" spans="1:10" ht="12.75">
      <c r="A71" s="13"/>
      <c r="B71" s="185"/>
      <c r="C71" s="185"/>
      <c r="D71" s="185"/>
      <c r="E71" s="185"/>
      <c r="F71" s="185"/>
      <c r="G71" s="185"/>
      <c r="H71" s="185"/>
      <c r="I71" s="185"/>
      <c r="J71" s="185"/>
    </row>
    <row r="72" spans="1:10" ht="12.75">
      <c r="A72" s="13"/>
      <c r="B72" s="22"/>
      <c r="C72" s="22"/>
      <c r="D72" s="22"/>
      <c r="E72" s="22"/>
      <c r="F72" s="22"/>
      <c r="G72" s="22"/>
      <c r="H72" s="22"/>
      <c r="I72" s="22"/>
      <c r="J72" s="22"/>
    </row>
    <row r="73" spans="1:10" ht="12.75">
      <c r="A73" s="13"/>
      <c r="B73" s="22"/>
      <c r="C73" s="22"/>
      <c r="D73" s="22"/>
      <c r="E73" s="22"/>
      <c r="F73" s="22"/>
      <c r="G73" s="22"/>
      <c r="H73" s="22"/>
      <c r="I73" s="22"/>
      <c r="J73" s="22"/>
    </row>
    <row r="74" spans="1:2" ht="12.75">
      <c r="A74" s="11" t="s">
        <v>67</v>
      </c>
      <c r="B74" s="4" t="s">
        <v>64</v>
      </c>
    </row>
    <row r="75" spans="1:10" ht="12.75">
      <c r="A75" s="11"/>
      <c r="B75" s="15" t="s">
        <v>17</v>
      </c>
      <c r="C75" s="15"/>
      <c r="D75" s="15"/>
      <c r="E75" s="15"/>
      <c r="F75" s="15"/>
      <c r="G75" s="15"/>
      <c r="H75" s="15"/>
      <c r="I75" s="15"/>
      <c r="J75" s="15"/>
    </row>
    <row r="76" spans="1:10" ht="12.75">
      <c r="A76" s="11"/>
      <c r="B76" s="15"/>
      <c r="C76" s="15"/>
      <c r="D76" s="15"/>
      <c r="E76" s="15"/>
      <c r="F76" s="15"/>
      <c r="G76" s="15"/>
      <c r="H76" s="15"/>
      <c r="I76" s="15"/>
      <c r="J76" s="15"/>
    </row>
    <row r="77" ht="12.75">
      <c r="A77" s="13"/>
    </row>
    <row r="78" spans="1:5" ht="12.75">
      <c r="A78" s="52" t="s">
        <v>68</v>
      </c>
      <c r="B78" s="53" t="s">
        <v>66</v>
      </c>
      <c r="C78" s="27"/>
      <c r="D78" s="27"/>
      <c r="E78" s="27"/>
    </row>
    <row r="79" spans="1:10" ht="12.75">
      <c r="A79" s="54"/>
      <c r="B79" s="55" t="s">
        <v>356</v>
      </c>
      <c r="C79" s="55"/>
      <c r="D79" s="55"/>
      <c r="E79" s="15"/>
      <c r="F79" s="15"/>
      <c r="G79" s="15"/>
      <c r="H79" s="15"/>
      <c r="I79" s="15"/>
      <c r="J79" s="15"/>
    </row>
    <row r="80" spans="1:10" ht="51">
      <c r="A80" s="54"/>
      <c r="B80" s="55"/>
      <c r="C80" s="55"/>
      <c r="D80" s="55"/>
      <c r="E80" s="6" t="s">
        <v>264</v>
      </c>
      <c r="F80" s="133" t="s">
        <v>265</v>
      </c>
      <c r="G80" s="6" t="s">
        <v>266</v>
      </c>
      <c r="H80" s="6" t="s">
        <v>269</v>
      </c>
      <c r="I80" s="69" t="s">
        <v>270</v>
      </c>
      <c r="J80" s="105"/>
    </row>
    <row r="81" spans="1:10" ht="12.75">
      <c r="A81" s="54"/>
      <c r="B81" s="55"/>
      <c r="C81" s="55"/>
      <c r="D81" s="55"/>
      <c r="E81" s="6" t="s">
        <v>13</v>
      </c>
      <c r="F81" s="6" t="s">
        <v>170</v>
      </c>
      <c r="G81" s="6" t="s">
        <v>170</v>
      </c>
      <c r="H81" s="6" t="s">
        <v>170</v>
      </c>
      <c r="I81" s="6" t="s">
        <v>170</v>
      </c>
      <c r="J81" s="106"/>
    </row>
    <row r="82" spans="1:10" ht="12.75">
      <c r="A82" s="54"/>
      <c r="B82" s="55"/>
      <c r="C82" s="55"/>
      <c r="D82" t="s">
        <v>144</v>
      </c>
      <c r="E82" s="23"/>
      <c r="F82" s="134"/>
      <c r="G82" s="23"/>
      <c r="H82" s="98"/>
      <c r="I82" s="49"/>
      <c r="J82" s="99"/>
    </row>
    <row r="83" spans="1:10" ht="12.75">
      <c r="A83" s="54"/>
      <c r="B83" s="55"/>
      <c r="C83" s="55"/>
      <c r="D83" t="s">
        <v>268</v>
      </c>
      <c r="E83" s="23">
        <v>338</v>
      </c>
      <c r="F83" s="135">
        <v>6009</v>
      </c>
      <c r="G83" s="23">
        <v>0</v>
      </c>
      <c r="H83" s="135">
        <v>0</v>
      </c>
      <c r="I83" s="49">
        <f>SUM(E83:H83)</f>
        <v>6347</v>
      </c>
      <c r="J83" s="99"/>
    </row>
    <row r="84" spans="1:10" ht="12.75">
      <c r="A84" s="54"/>
      <c r="B84" s="55"/>
      <c r="C84" s="55"/>
      <c r="D84" t="s">
        <v>267</v>
      </c>
      <c r="E84" s="23">
        <v>2562</v>
      </c>
      <c r="F84" s="136">
        <v>0</v>
      </c>
      <c r="G84" s="23">
        <v>0</v>
      </c>
      <c r="H84" s="135">
        <v>-2562</v>
      </c>
      <c r="I84" s="49">
        <f>SUM(E84:H84)</f>
        <v>0</v>
      </c>
      <c r="J84" s="99"/>
    </row>
    <row r="85" spans="1:10" ht="13.5" thickBot="1">
      <c r="A85" s="54"/>
      <c r="B85" s="55"/>
      <c r="C85" s="55"/>
      <c r="D85"/>
      <c r="E85" s="60">
        <f>SUM(E83:E84)</f>
        <v>2900</v>
      </c>
      <c r="F85" s="60">
        <f>SUM(F83:F84)</f>
        <v>6009</v>
      </c>
      <c r="G85" s="60">
        <f>SUM(G83:G84)</f>
        <v>0</v>
      </c>
      <c r="H85" s="60">
        <f>SUM(H83:H84)</f>
        <v>-2562</v>
      </c>
      <c r="I85" s="60">
        <f>SUM(I83:I84)</f>
        <v>6347</v>
      </c>
      <c r="J85" s="99"/>
    </row>
    <row r="86" spans="1:10" ht="13.5" thickTop="1">
      <c r="A86" s="54"/>
      <c r="B86" s="55"/>
      <c r="C86" s="55"/>
      <c r="D86"/>
      <c r="E86" s="23"/>
      <c r="F86" s="134"/>
      <c r="G86" s="23"/>
      <c r="H86" s="98"/>
      <c r="I86" s="49"/>
      <c r="J86" s="99"/>
    </row>
    <row r="87" spans="1:10" ht="12.75">
      <c r="A87" s="54"/>
      <c r="B87" s="55"/>
      <c r="C87" s="55"/>
      <c r="D87" t="s">
        <v>271</v>
      </c>
      <c r="E87" s="23"/>
      <c r="F87" s="134"/>
      <c r="G87" s="23"/>
      <c r="H87" s="98"/>
      <c r="I87" s="49"/>
      <c r="J87" s="99"/>
    </row>
    <row r="88" spans="1:10" ht="12.75">
      <c r="A88" s="54"/>
      <c r="B88" s="55"/>
      <c r="C88" s="55"/>
      <c r="D88" t="s">
        <v>272</v>
      </c>
      <c r="E88" s="24">
        <v>1167</v>
      </c>
      <c r="F88" s="137">
        <v>-769</v>
      </c>
      <c r="G88" s="24">
        <f>-210-2</f>
        <v>-212</v>
      </c>
      <c r="H88" s="98"/>
      <c r="I88" s="49">
        <f>SUM(E88:H88)</f>
        <v>186</v>
      </c>
      <c r="J88" s="99"/>
    </row>
    <row r="89" spans="1:10" ht="12.75">
      <c r="A89" s="54"/>
      <c r="B89" s="55"/>
      <c r="C89" s="55"/>
      <c r="D89"/>
      <c r="E89" s="23"/>
      <c r="F89" s="134"/>
      <c r="G89" s="23"/>
      <c r="H89" s="98"/>
      <c r="I89" s="49"/>
      <c r="J89" s="99"/>
    </row>
    <row r="90" spans="1:10" ht="12.75">
      <c r="A90" s="54"/>
      <c r="B90" s="55"/>
      <c r="C90" s="55"/>
      <c r="D90" t="s">
        <v>273</v>
      </c>
      <c r="E90" s="23"/>
      <c r="F90" s="134"/>
      <c r="G90" s="23"/>
      <c r="H90" s="98"/>
      <c r="I90" s="49"/>
      <c r="J90" s="99"/>
    </row>
    <row r="91" spans="1:10" ht="12.75">
      <c r="A91" s="54"/>
      <c r="B91" s="55"/>
      <c r="C91" s="55"/>
      <c r="D91" s="55" t="s">
        <v>274</v>
      </c>
      <c r="E91" s="49"/>
      <c r="F91" s="134"/>
      <c r="G91" s="49"/>
      <c r="H91" s="98"/>
      <c r="I91" s="49">
        <v>-2</v>
      </c>
      <c r="J91" s="99"/>
    </row>
    <row r="92" spans="1:10" ht="12.75">
      <c r="A92" s="54"/>
      <c r="B92" s="55"/>
      <c r="C92" s="55"/>
      <c r="D92" s="55" t="s">
        <v>275</v>
      </c>
      <c r="E92" s="49"/>
      <c r="F92" s="98"/>
      <c r="G92" s="49"/>
      <c r="H92" s="98"/>
      <c r="I92" s="49">
        <v>-153</v>
      </c>
      <c r="J92" s="99"/>
    </row>
    <row r="93" spans="1:10" ht="12.75">
      <c r="A93" s="54"/>
      <c r="B93" s="55"/>
      <c r="C93" s="55"/>
      <c r="D93" s="55" t="s">
        <v>166</v>
      </c>
      <c r="E93" s="15"/>
      <c r="F93" s="15"/>
      <c r="G93" s="15"/>
      <c r="H93" s="15"/>
      <c r="I93" s="138">
        <v>83</v>
      </c>
      <c r="J93" s="15"/>
    </row>
    <row r="94" spans="1:10" ht="12.75">
      <c r="A94" s="54"/>
      <c r="B94" s="55"/>
      <c r="C94" s="55"/>
      <c r="D94" s="55" t="s">
        <v>106</v>
      </c>
      <c r="E94" s="15"/>
      <c r="F94" s="15"/>
      <c r="G94" s="15"/>
      <c r="H94" s="15"/>
      <c r="I94" s="139">
        <f>SUM(I88:I93)</f>
        <v>114</v>
      </c>
      <c r="J94" s="15"/>
    </row>
    <row r="95" spans="1:10" ht="12.75">
      <c r="A95" s="54"/>
      <c r="B95" s="55"/>
      <c r="C95" s="55"/>
      <c r="D95" s="55" t="s">
        <v>25</v>
      </c>
      <c r="E95" s="15"/>
      <c r="F95" s="15"/>
      <c r="G95" s="15"/>
      <c r="H95" s="15"/>
      <c r="I95" s="72">
        <v>-88</v>
      </c>
      <c r="J95" s="15"/>
    </row>
    <row r="96" spans="1:10" ht="13.5" thickBot="1">
      <c r="A96" s="54"/>
      <c r="B96" s="55"/>
      <c r="C96" s="55"/>
      <c r="D96" s="55" t="s">
        <v>276</v>
      </c>
      <c r="E96" s="15"/>
      <c r="F96" s="15"/>
      <c r="G96" s="15"/>
      <c r="H96" s="15"/>
      <c r="I96" s="146">
        <f>SUM(I94:I95)</f>
        <v>26</v>
      </c>
      <c r="J96" s="15"/>
    </row>
    <row r="97" spans="1:10" ht="13.5" thickTop="1">
      <c r="A97" s="54"/>
      <c r="B97" s="55"/>
      <c r="C97" s="55"/>
      <c r="D97" s="55"/>
      <c r="E97" s="15"/>
      <c r="F97" s="15"/>
      <c r="G97" s="15"/>
      <c r="H97" s="15"/>
      <c r="I97" s="15"/>
      <c r="J97" s="15"/>
    </row>
    <row r="98" spans="1:10" ht="51">
      <c r="A98" s="54"/>
      <c r="B98" s="55"/>
      <c r="C98" s="55"/>
      <c r="D98" s="55"/>
      <c r="E98" s="6" t="s">
        <v>264</v>
      </c>
      <c r="F98" s="133" t="s">
        <v>265</v>
      </c>
      <c r="G98" s="6" t="s">
        <v>266</v>
      </c>
      <c r="H98" s="6" t="s">
        <v>269</v>
      </c>
      <c r="I98" s="69" t="s">
        <v>270</v>
      </c>
      <c r="J98" s="15"/>
    </row>
    <row r="99" spans="1:10" ht="12.75">
      <c r="A99" s="54"/>
      <c r="B99" s="55"/>
      <c r="C99" s="55"/>
      <c r="D99" s="55"/>
      <c r="E99" s="6" t="s">
        <v>13</v>
      </c>
      <c r="F99" s="6" t="s">
        <v>170</v>
      </c>
      <c r="G99" s="6" t="s">
        <v>170</v>
      </c>
      <c r="H99" s="6" t="s">
        <v>170</v>
      </c>
      <c r="I99" s="6" t="s">
        <v>170</v>
      </c>
      <c r="J99" s="15"/>
    </row>
    <row r="100" spans="1:10" ht="12.75">
      <c r="A100" s="54"/>
      <c r="B100" s="55"/>
      <c r="C100" s="55"/>
      <c r="D100" t="s">
        <v>277</v>
      </c>
      <c r="E100" s="23"/>
      <c r="F100" s="134"/>
      <c r="G100" s="23"/>
      <c r="H100" s="98"/>
      <c r="I100" s="49"/>
      <c r="J100" s="15"/>
    </row>
    <row r="101" spans="1:10" ht="12.75">
      <c r="A101" s="54"/>
      <c r="B101" s="55"/>
      <c r="C101" s="55"/>
      <c r="D101" t="s">
        <v>278</v>
      </c>
      <c r="E101" s="24">
        <v>29829</v>
      </c>
      <c r="F101" s="148">
        <v>33577</v>
      </c>
      <c r="G101" s="24">
        <v>19065</v>
      </c>
      <c r="H101" s="148">
        <v>-24578</v>
      </c>
      <c r="I101" s="49">
        <f>SUM(E101:H101)</f>
        <v>57893</v>
      </c>
      <c r="J101" s="15"/>
    </row>
    <row r="102" spans="1:10" ht="12.75">
      <c r="A102" s="54"/>
      <c r="B102" s="55"/>
      <c r="C102" s="55"/>
      <c r="D102" t="s">
        <v>273</v>
      </c>
      <c r="E102" s="49"/>
      <c r="F102" s="149"/>
      <c r="G102" s="49"/>
      <c r="H102" s="71"/>
      <c r="I102" s="49"/>
      <c r="J102" s="15"/>
    </row>
    <row r="103" spans="1:10" ht="12.75">
      <c r="A103" s="54"/>
      <c r="B103" s="55"/>
      <c r="C103" s="55"/>
      <c r="D103" t="s">
        <v>279</v>
      </c>
      <c r="E103" s="49"/>
      <c r="F103" s="49"/>
      <c r="G103" s="49"/>
      <c r="H103" s="49"/>
      <c r="I103" s="49">
        <f>9692</f>
        <v>9692</v>
      </c>
      <c r="J103" s="15"/>
    </row>
    <row r="104" spans="1:10" ht="13.5" thickBot="1">
      <c r="A104" s="54"/>
      <c r="B104" s="55"/>
      <c r="C104" s="55"/>
      <c r="D104" t="s">
        <v>280</v>
      </c>
      <c r="E104" s="23"/>
      <c r="F104" s="134"/>
      <c r="G104" s="23"/>
      <c r="H104" s="98"/>
      <c r="I104" s="60">
        <f>SUM(I101:I103)</f>
        <v>67585</v>
      </c>
      <c r="J104" s="15"/>
    </row>
    <row r="105" spans="1:10" ht="13.5" thickTop="1">
      <c r="A105" s="54"/>
      <c r="B105" s="55"/>
      <c r="C105" s="55"/>
      <c r="D105"/>
      <c r="E105" s="23"/>
      <c r="F105" s="134"/>
      <c r="G105" s="23"/>
      <c r="H105" s="98"/>
      <c r="I105" s="49"/>
      <c r="J105" s="15"/>
    </row>
    <row r="106" spans="1:10" ht="12.75">
      <c r="A106" s="54"/>
      <c r="B106" s="55"/>
      <c r="C106" s="55"/>
      <c r="D106" t="s">
        <v>281</v>
      </c>
      <c r="E106" s="24">
        <v>12516</v>
      </c>
      <c r="F106" s="148">
        <v>18447</v>
      </c>
      <c r="G106" s="24">
        <v>91</v>
      </c>
      <c r="H106" s="148">
        <v>-24578</v>
      </c>
      <c r="I106" s="49">
        <f>SUM(E106:H106)</f>
        <v>6476</v>
      </c>
      <c r="J106" s="15"/>
    </row>
    <row r="107" spans="1:10" ht="12.75">
      <c r="A107" s="54"/>
      <c r="B107" s="55"/>
      <c r="C107" s="55"/>
      <c r="D107" t="s">
        <v>273</v>
      </c>
      <c r="E107" s="49"/>
      <c r="F107" s="149"/>
      <c r="G107" s="49"/>
      <c r="H107" s="71"/>
      <c r="I107" s="49"/>
      <c r="J107" s="15"/>
    </row>
    <row r="108" spans="1:10" ht="12.75">
      <c r="A108" s="54"/>
      <c r="B108" s="55"/>
      <c r="C108" s="55"/>
      <c r="D108" t="s">
        <v>282</v>
      </c>
      <c r="E108" s="49"/>
      <c r="F108" s="49"/>
      <c r="G108" s="49"/>
      <c r="H108" s="49"/>
      <c r="I108" s="49">
        <v>6994</v>
      </c>
      <c r="J108" s="15"/>
    </row>
    <row r="109" spans="1:10" ht="13.5" thickBot="1">
      <c r="A109" s="54"/>
      <c r="B109" s="55"/>
      <c r="C109" s="55"/>
      <c r="D109" t="s">
        <v>283</v>
      </c>
      <c r="E109" s="23"/>
      <c r="F109" s="134"/>
      <c r="G109" s="23"/>
      <c r="H109" s="98"/>
      <c r="I109" s="60">
        <f>SUM(I106:I108)</f>
        <v>13470</v>
      </c>
      <c r="J109" s="15"/>
    </row>
    <row r="110" spans="1:10" ht="13.5" thickTop="1">
      <c r="A110" s="54"/>
      <c r="B110" s="55"/>
      <c r="C110" s="55"/>
      <c r="D110" s="55"/>
      <c r="E110" s="49"/>
      <c r="F110" s="134"/>
      <c r="G110" s="49"/>
      <c r="H110" s="98"/>
      <c r="I110" s="49"/>
      <c r="J110" s="15"/>
    </row>
    <row r="111" spans="1:10" ht="12.75">
      <c r="A111" s="54"/>
      <c r="B111" s="55"/>
      <c r="C111" s="55"/>
      <c r="D111" s="55" t="s">
        <v>284</v>
      </c>
      <c r="E111" s="49">
        <v>413</v>
      </c>
      <c r="F111" s="150">
        <v>51</v>
      </c>
      <c r="G111" s="49">
        <v>0</v>
      </c>
      <c r="H111" s="98"/>
      <c r="I111" s="49">
        <f>SUM(E111:H111)</f>
        <v>464</v>
      </c>
      <c r="J111" s="15"/>
    </row>
    <row r="112" spans="1:10" ht="12.75">
      <c r="A112" s="54"/>
      <c r="B112" s="55"/>
      <c r="C112" s="55"/>
      <c r="D112" s="55" t="s">
        <v>285</v>
      </c>
      <c r="E112" s="72">
        <v>42</v>
      </c>
      <c r="F112" s="72">
        <v>233</v>
      </c>
      <c r="G112" s="145">
        <v>0</v>
      </c>
      <c r="H112" s="15"/>
      <c r="I112" s="49">
        <f>SUM(E112:H112)</f>
        <v>275</v>
      </c>
      <c r="J112" s="15"/>
    </row>
    <row r="113" spans="1:10" ht="12.75">
      <c r="A113" s="54"/>
      <c r="B113" s="55"/>
      <c r="C113" s="55"/>
      <c r="D113" s="55" t="s">
        <v>287</v>
      </c>
      <c r="E113" s="72"/>
      <c r="F113" s="72"/>
      <c r="G113" s="145"/>
      <c r="H113" s="15"/>
      <c r="I113" s="49"/>
      <c r="J113" s="15"/>
    </row>
    <row r="114" spans="1:10" ht="12.75">
      <c r="A114" s="54"/>
      <c r="B114" s="55"/>
      <c r="C114" s="55"/>
      <c r="D114" s="55" t="s">
        <v>286</v>
      </c>
      <c r="E114" s="151"/>
      <c r="F114" s="151">
        <v>2</v>
      </c>
      <c r="G114" s="152">
        <v>0</v>
      </c>
      <c r="H114" s="107"/>
      <c r="I114" s="49">
        <f>SUM(E114:H114)</f>
        <v>2</v>
      </c>
      <c r="J114" s="15"/>
    </row>
    <row r="115" spans="1:10" ht="12.75">
      <c r="A115" s="54"/>
      <c r="B115" s="55"/>
      <c r="C115" s="55"/>
      <c r="D115" s="55"/>
      <c r="E115" s="15"/>
      <c r="F115" s="15"/>
      <c r="G115" s="15"/>
      <c r="H115" s="15"/>
      <c r="I115" s="147"/>
      <c r="J115" s="15"/>
    </row>
    <row r="116" spans="1:10" ht="12.75">
      <c r="A116" s="54"/>
      <c r="B116" s="55"/>
      <c r="C116" s="55"/>
      <c r="D116" s="27"/>
      <c r="E116" s="55"/>
      <c r="F116" s="55"/>
      <c r="G116" s="55"/>
      <c r="H116" s="55"/>
      <c r="I116" s="147"/>
      <c r="J116" s="15"/>
    </row>
    <row r="117" spans="1:10" ht="12.75">
      <c r="A117" s="54"/>
      <c r="B117" s="55"/>
      <c r="C117" s="55"/>
      <c r="D117" s="55"/>
      <c r="E117" s="15"/>
      <c r="F117" s="15"/>
      <c r="G117" s="15"/>
      <c r="H117" s="15"/>
      <c r="I117" s="147"/>
      <c r="J117" s="15"/>
    </row>
    <row r="118" spans="1:10" ht="12.75">
      <c r="A118" s="54"/>
      <c r="B118" s="55"/>
      <c r="C118" s="55"/>
      <c r="D118" s="55"/>
      <c r="E118" s="15"/>
      <c r="F118" s="15"/>
      <c r="G118" s="15"/>
      <c r="H118" s="15"/>
      <c r="I118" s="147"/>
      <c r="J118" s="15"/>
    </row>
    <row r="119" spans="1:2" ht="12.75" customHeight="1">
      <c r="A119" s="11" t="s">
        <v>69</v>
      </c>
      <c r="B119" s="4" t="s">
        <v>98</v>
      </c>
    </row>
    <row r="120" spans="1:10" ht="12.75">
      <c r="A120" s="13"/>
      <c r="B120" s="184" t="s">
        <v>120</v>
      </c>
      <c r="C120" s="184"/>
      <c r="D120" s="184"/>
      <c r="E120" s="184"/>
      <c r="F120" s="184"/>
      <c r="G120" s="184"/>
      <c r="H120" s="184"/>
      <c r="I120" s="184"/>
      <c r="J120" s="184"/>
    </row>
    <row r="122" spans="1:10" ht="12.75">
      <c r="A122" s="54"/>
      <c r="B122" s="55"/>
      <c r="C122" s="55"/>
      <c r="D122" s="55"/>
      <c r="E122" s="15"/>
      <c r="F122" s="15"/>
      <c r="G122" s="15"/>
      <c r="H122" s="15"/>
      <c r="I122" s="15"/>
      <c r="J122" s="15"/>
    </row>
    <row r="123" spans="1:2" ht="12.75">
      <c r="A123" s="11" t="s">
        <v>70</v>
      </c>
      <c r="B123" s="4" t="s">
        <v>99</v>
      </c>
    </row>
    <row r="124" spans="1:2" ht="12.75">
      <c r="A124" s="11"/>
      <c r="B124" s="4"/>
    </row>
    <row r="125" spans="1:2" ht="12.75">
      <c r="A125" s="11"/>
      <c r="B125" s="75" t="s">
        <v>263</v>
      </c>
    </row>
    <row r="126" spans="1:2" ht="12.75">
      <c r="A126" s="11"/>
      <c r="B126" s="75"/>
    </row>
    <row r="127" spans="1:10" s="25" customFormat="1" ht="12.75">
      <c r="A127" s="108"/>
      <c r="B127" s="107"/>
      <c r="C127" s="109"/>
      <c r="D127" s="110"/>
      <c r="E127" s="111"/>
      <c r="F127" s="110"/>
      <c r="G127" s="112"/>
      <c r="H127" s="110"/>
      <c r="I127" s="110"/>
      <c r="J127" s="110"/>
    </row>
    <row r="128" spans="1:2" ht="12.75">
      <c r="A128" s="11" t="s">
        <v>71</v>
      </c>
      <c r="B128" s="4" t="s">
        <v>101</v>
      </c>
    </row>
    <row r="129" spans="1:10" ht="12.75">
      <c r="A129" s="13"/>
      <c r="B129" s="194" t="s">
        <v>250</v>
      </c>
      <c r="C129" s="194"/>
      <c r="D129" s="194"/>
      <c r="E129" s="194"/>
      <c r="F129" s="194"/>
      <c r="G129" s="194"/>
      <c r="H129" s="194"/>
      <c r="I129" s="194"/>
      <c r="J129" s="194"/>
    </row>
    <row r="130" spans="1:10" ht="12.75">
      <c r="A130" s="13"/>
      <c r="B130" s="194"/>
      <c r="C130" s="194"/>
      <c r="D130" s="194"/>
      <c r="E130" s="194"/>
      <c r="F130" s="194"/>
      <c r="G130" s="194"/>
      <c r="H130" s="194"/>
      <c r="I130" s="194"/>
      <c r="J130" s="194"/>
    </row>
    <row r="131" ht="12.75">
      <c r="A131" s="13"/>
    </row>
    <row r="132" ht="7.5" customHeight="1">
      <c r="A132" s="13"/>
    </row>
    <row r="133" spans="1:2" ht="12.75">
      <c r="A133" s="11" t="s">
        <v>73</v>
      </c>
      <c r="B133" s="4" t="s">
        <v>190</v>
      </c>
    </row>
    <row r="134" spans="1:2" ht="12.75">
      <c r="A134" s="13"/>
      <c r="B134" s="12" t="s">
        <v>288</v>
      </c>
    </row>
    <row r="135" spans="1:9" ht="12.75">
      <c r="A135" s="13"/>
      <c r="B135" s="4" t="s">
        <v>289</v>
      </c>
      <c r="H135" s="11" t="s">
        <v>291</v>
      </c>
      <c r="I135" s="11" t="s">
        <v>290</v>
      </c>
    </row>
    <row r="136" spans="1:10" ht="12.75">
      <c r="A136" s="13"/>
      <c r="B136" s="4"/>
      <c r="H136" s="11" t="s">
        <v>228</v>
      </c>
      <c r="I136" s="11" t="s">
        <v>228</v>
      </c>
      <c r="J136" s="142"/>
    </row>
    <row r="137" spans="1:10" ht="12.75">
      <c r="A137" s="13"/>
      <c r="B137" s="4"/>
      <c r="H137" s="160" t="s">
        <v>378</v>
      </c>
      <c r="I137" s="160" t="s">
        <v>378</v>
      </c>
      <c r="J137" s="143"/>
    </row>
    <row r="138" spans="1:9" ht="12.75">
      <c r="A138" s="13"/>
      <c r="B138" s="4"/>
      <c r="D138" s="122" t="s">
        <v>310</v>
      </c>
      <c r="E138" s="122"/>
      <c r="F138" s="122"/>
      <c r="G138" s="122"/>
      <c r="H138" s="54" t="s">
        <v>296</v>
      </c>
      <c r="I138" s="143">
        <v>3708905</v>
      </c>
    </row>
    <row r="139" spans="1:9" ht="12.75">
      <c r="A139" s="13"/>
      <c r="B139" s="4"/>
      <c r="D139" s="12" t="s">
        <v>292</v>
      </c>
      <c r="I139" s="143"/>
    </row>
    <row r="140" spans="1:9" ht="12.75">
      <c r="A140" s="13"/>
      <c r="B140" s="4"/>
      <c r="D140" s="12" t="s">
        <v>293</v>
      </c>
      <c r="H140" s="23">
        <v>3700000</v>
      </c>
      <c r="I140" s="54" t="s">
        <v>296</v>
      </c>
    </row>
    <row r="141" spans="1:9" ht="13.5" thickBot="1">
      <c r="A141" s="13"/>
      <c r="B141" s="4"/>
      <c r="H141" s="60">
        <f>H140</f>
        <v>3700000</v>
      </c>
      <c r="I141" s="144">
        <f>I138</f>
        <v>3708905</v>
      </c>
    </row>
    <row r="142" spans="1:2" ht="13.5" thickTop="1">
      <c r="A142" s="13"/>
      <c r="B142" s="4"/>
    </row>
    <row r="143" spans="1:10" ht="12.75">
      <c r="A143" s="13"/>
      <c r="B143" s="194" t="s">
        <v>294</v>
      </c>
      <c r="C143" s="194"/>
      <c r="D143" s="194"/>
      <c r="E143" s="194"/>
      <c r="F143" s="194"/>
      <c r="G143" s="194"/>
      <c r="H143" s="194"/>
      <c r="I143" s="194"/>
      <c r="J143" s="194"/>
    </row>
    <row r="144" spans="1:10" ht="12.75">
      <c r="A144" s="13"/>
      <c r="B144" s="194"/>
      <c r="C144" s="194"/>
      <c r="D144" s="194"/>
      <c r="E144" s="194"/>
      <c r="F144" s="194"/>
      <c r="G144" s="194"/>
      <c r="H144" s="194"/>
      <c r="I144" s="194"/>
      <c r="J144" s="194"/>
    </row>
    <row r="145" spans="1:10" ht="12.75">
      <c r="A145" s="13"/>
      <c r="B145" s="194"/>
      <c r="C145" s="194"/>
      <c r="D145" s="194"/>
      <c r="E145" s="194"/>
      <c r="F145" s="194"/>
      <c r="G145" s="194"/>
      <c r="H145" s="194"/>
      <c r="I145" s="194"/>
      <c r="J145" s="194"/>
    </row>
    <row r="146" spans="1:10" ht="12.75">
      <c r="A146" s="13"/>
      <c r="B146" s="194"/>
      <c r="C146" s="194"/>
      <c r="D146" s="194"/>
      <c r="E146" s="194"/>
      <c r="F146" s="194"/>
      <c r="G146" s="194"/>
      <c r="H146" s="194"/>
      <c r="I146" s="194"/>
      <c r="J146" s="194"/>
    </row>
    <row r="147" spans="1:10" ht="12.75">
      <c r="A147" s="13"/>
      <c r="B147" s="194" t="s">
        <v>295</v>
      </c>
      <c r="C147" s="194"/>
      <c r="D147" s="194"/>
      <c r="E147" s="194"/>
      <c r="F147" s="194"/>
      <c r="G147" s="194"/>
      <c r="H147" s="194"/>
      <c r="I147" s="194"/>
      <c r="J147" s="194"/>
    </row>
    <row r="148" spans="1:10" ht="12.75">
      <c r="A148" s="13"/>
      <c r="B148" s="194"/>
      <c r="C148" s="194"/>
      <c r="D148" s="194"/>
      <c r="E148" s="194"/>
      <c r="F148" s="194"/>
      <c r="G148" s="194"/>
      <c r="H148" s="194"/>
      <c r="I148" s="194"/>
      <c r="J148" s="194"/>
    </row>
    <row r="149" spans="1:10" ht="12.75">
      <c r="A149" s="13"/>
      <c r="B149" s="140"/>
      <c r="C149" s="140"/>
      <c r="D149" s="140"/>
      <c r="E149" s="140"/>
      <c r="F149" s="140"/>
      <c r="G149" s="140"/>
      <c r="H149" s="140"/>
      <c r="I149" s="140"/>
      <c r="J149" s="140"/>
    </row>
    <row r="150" spans="1:10" ht="12.75">
      <c r="A150" s="13"/>
      <c r="B150" s="189" t="s">
        <v>297</v>
      </c>
      <c r="C150" s="189"/>
      <c r="D150" s="189"/>
      <c r="E150" s="189"/>
      <c r="F150" s="189"/>
      <c r="G150" s="189"/>
      <c r="H150" s="189"/>
      <c r="I150" s="189"/>
      <c r="J150" s="189"/>
    </row>
    <row r="151" spans="1:10" ht="12.75">
      <c r="A151" s="13"/>
      <c r="B151" s="189"/>
      <c r="C151" s="189"/>
      <c r="D151" s="189"/>
      <c r="E151" s="189"/>
      <c r="F151" s="189"/>
      <c r="G151" s="189"/>
      <c r="H151" s="189"/>
      <c r="I151" s="189"/>
      <c r="J151" s="189"/>
    </row>
    <row r="152" ht="12.75">
      <c r="A152" s="13"/>
    </row>
    <row r="153" ht="9" customHeight="1">
      <c r="A153" s="13"/>
    </row>
    <row r="154" spans="1:2" ht="12.75">
      <c r="A154" s="11" t="s">
        <v>75</v>
      </c>
      <c r="B154" s="4" t="s">
        <v>72</v>
      </c>
    </row>
    <row r="155" spans="1:10" ht="11.25" customHeight="1">
      <c r="A155" s="11"/>
      <c r="B155" s="4"/>
      <c r="G155" s="11"/>
      <c r="H155" s="11"/>
      <c r="I155" s="11" t="s">
        <v>169</v>
      </c>
      <c r="J155" s="11"/>
    </row>
    <row r="156" spans="1:10" ht="12.75">
      <c r="A156" s="11"/>
      <c r="B156" s="4"/>
      <c r="C156" s="156"/>
      <c r="D156" s="27"/>
      <c r="E156" s="27"/>
      <c r="F156" s="27"/>
      <c r="G156" s="52"/>
      <c r="H156" s="11"/>
      <c r="I156" s="11" t="s">
        <v>228</v>
      </c>
      <c r="J156" s="11"/>
    </row>
    <row r="157" spans="1:10" ht="12" customHeight="1">
      <c r="A157" s="11"/>
      <c r="B157" s="4"/>
      <c r="G157" s="11"/>
      <c r="H157" s="11"/>
      <c r="I157" s="11" t="s">
        <v>13</v>
      </c>
      <c r="J157" s="11"/>
    </row>
    <row r="158" spans="1:10" ht="12.75">
      <c r="A158" s="11"/>
      <c r="B158" s="4"/>
      <c r="C158" s="12" t="s">
        <v>305</v>
      </c>
      <c r="G158" s="23"/>
      <c r="H158" s="21"/>
      <c r="I158" s="23"/>
      <c r="J158" s="21"/>
    </row>
    <row r="159" spans="1:10" ht="13.5" thickBot="1">
      <c r="A159" s="11"/>
      <c r="B159" s="4"/>
      <c r="C159" s="74" t="s">
        <v>158</v>
      </c>
      <c r="D159" s="74"/>
      <c r="G159" s="23"/>
      <c r="H159" s="21"/>
      <c r="I159" s="18">
        <v>704</v>
      </c>
      <c r="J159" s="21"/>
    </row>
    <row r="160" spans="1:9" ht="13.5" thickTop="1">
      <c r="A160" s="13"/>
      <c r="C160" s="154"/>
      <c r="D160" s="25"/>
      <c r="E160" s="25"/>
      <c r="F160" s="25"/>
      <c r="G160" s="25"/>
      <c r="H160" s="25"/>
      <c r="I160" s="49"/>
    </row>
    <row r="161" spans="1:7" ht="12.75">
      <c r="A161" s="13"/>
      <c r="C161" s="153" t="s">
        <v>306</v>
      </c>
      <c r="D161" s="27"/>
      <c r="G161" s="25"/>
    </row>
    <row r="162" spans="1:9" ht="12.75">
      <c r="A162" s="13"/>
      <c r="C162" s="74" t="s">
        <v>212</v>
      </c>
      <c r="G162" s="25"/>
      <c r="I162" s="12">
        <v>210</v>
      </c>
    </row>
    <row r="163" spans="1:9" ht="12.75">
      <c r="A163" s="13"/>
      <c r="C163" s="74" t="s">
        <v>213</v>
      </c>
      <c r="G163" s="25"/>
      <c r="I163" s="12">
        <v>49</v>
      </c>
    </row>
    <row r="164" spans="1:9" ht="13.5" thickBot="1">
      <c r="A164" s="13"/>
      <c r="G164" s="25"/>
      <c r="I164" s="155">
        <f>SUM(I162:I163)</f>
        <v>259</v>
      </c>
    </row>
    <row r="165" spans="1:7" ht="13.5" thickTop="1">
      <c r="A165" s="13"/>
      <c r="G165" s="25"/>
    </row>
    <row r="166" spans="1:7" ht="12.75">
      <c r="A166" s="13"/>
      <c r="G166" s="25"/>
    </row>
    <row r="167" spans="1:2" ht="12.75">
      <c r="A167" s="11" t="s">
        <v>349</v>
      </c>
      <c r="B167" s="4" t="s">
        <v>74</v>
      </c>
    </row>
    <row r="168" spans="1:2" ht="12.75">
      <c r="A168" s="13"/>
      <c r="B168" s="12" t="s">
        <v>251</v>
      </c>
    </row>
    <row r="169" spans="1:9" ht="12.75">
      <c r="A169" s="13"/>
      <c r="I169" s="6" t="s">
        <v>239</v>
      </c>
    </row>
    <row r="170" spans="1:9" ht="12.75">
      <c r="A170" s="13"/>
      <c r="I170" s="6" t="s">
        <v>228</v>
      </c>
    </row>
    <row r="171" spans="1:9" ht="12.75">
      <c r="A171" s="13"/>
      <c r="I171" s="6" t="s">
        <v>13</v>
      </c>
    </row>
    <row r="172" spans="1:9" ht="12.75">
      <c r="A172" s="13"/>
      <c r="B172" s="12" t="s">
        <v>183</v>
      </c>
      <c r="I172" s="6"/>
    </row>
    <row r="173" spans="1:9" ht="13.5" thickBot="1">
      <c r="A173" s="13"/>
      <c r="C173" s="12" t="s">
        <v>179</v>
      </c>
      <c r="I173" s="18">
        <v>833</v>
      </c>
    </row>
    <row r="174" spans="1:2" ht="13.5" thickTop="1">
      <c r="A174" s="13"/>
      <c r="B174" s="12" t="s">
        <v>214</v>
      </c>
    </row>
    <row r="175" spans="1:9" ht="13.5" thickBot="1">
      <c r="A175" s="13"/>
      <c r="C175" s="75" t="s">
        <v>180</v>
      </c>
      <c r="I175" s="18">
        <v>619</v>
      </c>
    </row>
    <row r="176" spans="1:9" ht="13.5" thickTop="1">
      <c r="A176" s="13"/>
      <c r="B176" s="12" t="s">
        <v>184</v>
      </c>
      <c r="C176" s="75"/>
      <c r="I176" s="49"/>
    </row>
    <row r="177" spans="1:9" ht="13.5" thickBot="1">
      <c r="A177" s="13"/>
      <c r="C177" s="75" t="s">
        <v>182</v>
      </c>
      <c r="I177" s="18">
        <v>107</v>
      </c>
    </row>
    <row r="178" spans="1:9" ht="13.5" thickTop="1">
      <c r="A178" s="13"/>
      <c r="C178" s="75"/>
      <c r="I178" s="49"/>
    </row>
    <row r="179" ht="12.75">
      <c r="A179" s="13"/>
    </row>
    <row r="180" spans="1:10" ht="12.75">
      <c r="A180" s="13"/>
      <c r="B180" s="96"/>
      <c r="C180" s="96"/>
      <c r="D180" s="96"/>
      <c r="E180" s="96"/>
      <c r="F180" s="96"/>
      <c r="G180" s="96"/>
      <c r="H180" s="96"/>
      <c r="I180" s="96"/>
      <c r="J180" s="96"/>
    </row>
    <row r="181" spans="1:10" ht="12.75">
      <c r="A181" s="13"/>
      <c r="B181" s="96"/>
      <c r="C181" s="96"/>
      <c r="D181" s="96"/>
      <c r="E181" s="96"/>
      <c r="F181" s="96"/>
      <c r="G181" s="96"/>
      <c r="H181" s="96"/>
      <c r="I181" s="96"/>
      <c r="J181" s="96"/>
    </row>
    <row r="182" spans="1:10" ht="12.75">
      <c r="A182" s="13"/>
      <c r="B182" s="96"/>
      <c r="C182" s="96"/>
      <c r="D182" s="96"/>
      <c r="E182" s="96"/>
      <c r="F182" s="96"/>
      <c r="G182" s="96"/>
      <c r="H182" s="96"/>
      <c r="I182" s="96"/>
      <c r="J182" s="96"/>
    </row>
    <row r="183" spans="1:10" ht="12.75">
      <c r="A183" s="13"/>
      <c r="B183" s="96"/>
      <c r="C183" s="96"/>
      <c r="D183" s="96"/>
      <c r="E183" s="96"/>
      <c r="F183" s="96"/>
      <c r="G183" s="96"/>
      <c r="H183" s="96"/>
      <c r="I183" s="96"/>
      <c r="J183" s="96"/>
    </row>
    <row r="184" spans="1:10" ht="12.75">
      <c r="A184" s="13"/>
      <c r="B184" s="194" t="s">
        <v>181</v>
      </c>
      <c r="C184" s="194"/>
      <c r="D184" s="194"/>
      <c r="E184" s="194"/>
      <c r="F184" s="194"/>
      <c r="G184" s="194"/>
      <c r="H184" s="194"/>
      <c r="I184" s="194"/>
      <c r="J184" s="194"/>
    </row>
    <row r="185" spans="1:10" ht="12.75">
      <c r="A185" s="13"/>
      <c r="B185" s="194"/>
      <c r="C185" s="194"/>
      <c r="D185" s="194"/>
      <c r="E185" s="194"/>
      <c r="F185" s="194"/>
      <c r="G185" s="194"/>
      <c r="H185" s="194"/>
      <c r="I185" s="194"/>
      <c r="J185" s="194"/>
    </row>
    <row r="186" ht="12.75">
      <c r="A186" s="13"/>
    </row>
    <row r="187" ht="12.75">
      <c r="A187" s="13"/>
    </row>
    <row r="188" spans="1:2" ht="12.75">
      <c r="A188" s="11" t="s">
        <v>350</v>
      </c>
      <c r="B188" s="4" t="s">
        <v>76</v>
      </c>
    </row>
    <row r="189" spans="1:9" ht="12.75">
      <c r="A189" s="11"/>
      <c r="B189" s="4"/>
      <c r="I189" s="11" t="s">
        <v>169</v>
      </c>
    </row>
    <row r="190" spans="1:9" ht="12.75">
      <c r="A190" s="13"/>
      <c r="I190" s="11" t="s">
        <v>228</v>
      </c>
    </row>
    <row r="191" spans="1:9" ht="12.75">
      <c r="A191" s="13"/>
      <c r="I191" s="11" t="s">
        <v>13</v>
      </c>
    </row>
    <row r="192" spans="1:9" ht="12.75">
      <c r="A192" s="13"/>
      <c r="B192" s="12" t="s">
        <v>12</v>
      </c>
      <c r="I192" s="50">
        <f>+'Balance Sheet'!D19</f>
        <v>9694</v>
      </c>
    </row>
    <row r="193" spans="1:9" ht="12.75">
      <c r="A193" s="13"/>
      <c r="B193" s="12" t="s">
        <v>77</v>
      </c>
      <c r="I193" s="49">
        <f>+'Balance Sheet'!D20</f>
        <v>1239</v>
      </c>
    </row>
    <row r="194" spans="1:9" ht="12.75">
      <c r="A194" s="13"/>
      <c r="B194" s="12" t="s">
        <v>223</v>
      </c>
      <c r="I194" s="49">
        <f>-'Balance Sheet'!D27</f>
        <v>-2215</v>
      </c>
    </row>
    <row r="195" ht="13.5" thickBot="1">
      <c r="I195" s="60">
        <f>SUM(I192:I194)</f>
        <v>8718</v>
      </c>
    </row>
    <row r="196" ht="13.5" thickTop="1">
      <c r="I196" s="49"/>
    </row>
    <row r="197" ht="12.75">
      <c r="I197" s="49"/>
    </row>
    <row r="201" spans="1:10" ht="12.75">
      <c r="A201" s="11" t="s">
        <v>78</v>
      </c>
      <c r="B201" s="190" t="s">
        <v>110</v>
      </c>
      <c r="C201" s="191"/>
      <c r="D201" s="191"/>
      <c r="E201" s="191"/>
      <c r="F201" s="191"/>
      <c r="G201" s="191"/>
      <c r="H201" s="191"/>
      <c r="I201" s="191"/>
      <c r="J201" s="191"/>
    </row>
    <row r="202" spans="1:10" ht="12.75">
      <c r="A202" s="11"/>
      <c r="B202" s="191"/>
      <c r="C202" s="191"/>
      <c r="D202" s="191"/>
      <c r="E202" s="191"/>
      <c r="F202" s="191"/>
      <c r="G202" s="191"/>
      <c r="H202" s="191"/>
      <c r="I202" s="191"/>
      <c r="J202" s="191"/>
    </row>
    <row r="203" ht="12.75">
      <c r="A203" s="13"/>
    </row>
    <row r="204" spans="1:2" ht="12.75">
      <c r="A204" s="11" t="s">
        <v>79</v>
      </c>
      <c r="B204" s="4" t="s">
        <v>80</v>
      </c>
    </row>
    <row r="205" spans="1:10" ht="12.75" customHeight="1">
      <c r="A205" s="11"/>
      <c r="B205" s="187" t="s">
        <v>380</v>
      </c>
      <c r="C205" s="187"/>
      <c r="D205" s="187"/>
      <c r="E205" s="187"/>
      <c r="F205" s="187"/>
      <c r="G205" s="187"/>
      <c r="H205" s="187"/>
      <c r="I205" s="187"/>
      <c r="J205" s="187"/>
    </row>
    <row r="206" spans="1:10" ht="12.75">
      <c r="A206" s="11"/>
      <c r="B206" s="42"/>
      <c r="C206" s="42"/>
      <c r="D206" s="42"/>
      <c r="E206" s="42"/>
      <c r="F206" s="42"/>
      <c r="G206" s="42"/>
      <c r="H206" s="42"/>
      <c r="I206" s="42"/>
      <c r="J206" s="42"/>
    </row>
    <row r="207" spans="1:10" ht="12.75">
      <c r="A207" s="11"/>
      <c r="B207" s="48"/>
      <c r="C207" s="48"/>
      <c r="D207" s="48"/>
      <c r="E207" s="48"/>
      <c r="F207" s="73"/>
      <c r="G207" s="48"/>
      <c r="H207" s="48"/>
      <c r="I207" s="48"/>
      <c r="J207" s="48"/>
    </row>
    <row r="208" spans="1:10" ht="12.75">
      <c r="A208" s="11"/>
      <c r="B208" s="48"/>
      <c r="C208" s="48"/>
      <c r="D208" s="73"/>
      <c r="E208" s="77" t="s">
        <v>262</v>
      </c>
      <c r="F208" s="77" t="s">
        <v>258</v>
      </c>
      <c r="G208" s="118"/>
      <c r="H208" s="118"/>
      <c r="J208" s="48"/>
    </row>
    <row r="209" spans="1:10" ht="12.75">
      <c r="A209" s="11"/>
      <c r="B209" s="48"/>
      <c r="C209" s="48"/>
      <c r="D209" s="73"/>
      <c r="E209" s="78"/>
      <c r="F209" s="78"/>
      <c r="G209" s="119"/>
      <c r="H209" s="119"/>
      <c r="J209" s="48"/>
    </row>
    <row r="210" spans="1:10" ht="12.75">
      <c r="A210" s="11"/>
      <c r="B210" s="48"/>
      <c r="C210" s="48"/>
      <c r="D210" s="73"/>
      <c r="E210" s="79" t="s">
        <v>13</v>
      </c>
      <c r="F210" s="79" t="s">
        <v>13</v>
      </c>
      <c r="G210" s="118"/>
      <c r="H210" s="118"/>
      <c r="J210" s="48"/>
    </row>
    <row r="211" spans="1:10" ht="12.75">
      <c r="A211" s="11"/>
      <c r="B211" s="48"/>
      <c r="C211" s="48"/>
      <c r="D211" s="65" t="s">
        <v>18</v>
      </c>
      <c r="E211" s="66">
        <v>6347</v>
      </c>
      <c r="F211" s="66">
        <v>12060</v>
      </c>
      <c r="G211" s="49"/>
      <c r="H211" s="120"/>
      <c r="J211" s="48"/>
    </row>
    <row r="212" spans="1:10" ht="12.75">
      <c r="A212" s="11"/>
      <c r="B212" s="48"/>
      <c r="C212" s="48"/>
      <c r="D212" s="65" t="s">
        <v>19</v>
      </c>
      <c r="E212" s="66">
        <v>114</v>
      </c>
      <c r="F212" s="66">
        <v>1919</v>
      </c>
      <c r="G212" s="49"/>
      <c r="H212" s="120"/>
      <c r="J212" s="48"/>
    </row>
    <row r="213" spans="1:10" ht="12.75">
      <c r="A213" s="11"/>
      <c r="B213" s="48"/>
      <c r="C213" s="48"/>
      <c r="D213" s="65" t="s">
        <v>20</v>
      </c>
      <c r="E213" s="66">
        <v>26</v>
      </c>
      <c r="F213" s="66">
        <v>1001</v>
      </c>
      <c r="G213" s="49"/>
      <c r="H213" s="120"/>
      <c r="J213" s="48"/>
    </row>
    <row r="214" spans="1:10" ht="12.75">
      <c r="A214" s="11"/>
      <c r="B214" s="48"/>
      <c r="C214" s="48"/>
      <c r="D214" s="48"/>
      <c r="E214" s="48"/>
      <c r="F214" s="48"/>
      <c r="G214" s="48"/>
      <c r="H214" s="48"/>
      <c r="I214" s="48"/>
      <c r="J214" s="48"/>
    </row>
    <row r="215" spans="1:10" ht="12.75">
      <c r="A215" s="11"/>
      <c r="B215" s="48"/>
      <c r="C215" s="48"/>
      <c r="D215" s="48"/>
      <c r="E215" s="48"/>
      <c r="F215" s="48"/>
      <c r="G215" s="48"/>
      <c r="H215" s="48"/>
      <c r="I215" s="48"/>
      <c r="J215" s="48"/>
    </row>
    <row r="216" spans="1:2" ht="12.75">
      <c r="A216" s="11" t="s">
        <v>81</v>
      </c>
      <c r="B216" s="4" t="s">
        <v>112</v>
      </c>
    </row>
    <row r="217" spans="1:10" ht="12.75">
      <c r="A217" s="11"/>
      <c r="B217" s="211" t="s">
        <v>381</v>
      </c>
      <c r="C217" s="211"/>
      <c r="D217" s="211"/>
      <c r="E217" s="211"/>
      <c r="F217" s="211"/>
      <c r="G217" s="211"/>
      <c r="H217" s="211"/>
      <c r="I217" s="211"/>
      <c r="J217" s="211"/>
    </row>
    <row r="218" spans="1:10" ht="12.75">
      <c r="A218" s="11"/>
      <c r="B218" s="211"/>
      <c r="C218" s="211"/>
      <c r="D218" s="211"/>
      <c r="E218" s="211"/>
      <c r="F218" s="211"/>
      <c r="G218" s="211"/>
      <c r="H218" s="211"/>
      <c r="I218" s="211"/>
      <c r="J218" s="211"/>
    </row>
    <row r="219" spans="1:10" ht="12.75">
      <c r="A219" s="11"/>
      <c r="B219" s="211"/>
      <c r="C219" s="211"/>
      <c r="D219" s="211"/>
      <c r="E219" s="211"/>
      <c r="F219" s="211"/>
      <c r="G219" s="211"/>
      <c r="H219" s="211"/>
      <c r="I219" s="211"/>
      <c r="J219" s="211"/>
    </row>
    <row r="220" spans="1:10" ht="12.75">
      <c r="A220" s="11"/>
      <c r="B220" s="211"/>
      <c r="C220" s="211"/>
      <c r="D220" s="211"/>
      <c r="E220" s="211"/>
      <c r="F220" s="211"/>
      <c r="G220" s="211"/>
      <c r="H220" s="211"/>
      <c r="I220" s="211"/>
      <c r="J220" s="211"/>
    </row>
    <row r="221" spans="1:10" ht="12.75">
      <c r="A221" s="11"/>
      <c r="B221" s="211"/>
      <c r="C221" s="211"/>
      <c r="D221" s="211"/>
      <c r="E221" s="211"/>
      <c r="F221" s="211"/>
      <c r="G221" s="211"/>
      <c r="H221" s="211"/>
      <c r="I221" s="211"/>
      <c r="J221" s="211"/>
    </row>
    <row r="222" spans="1:10" ht="12.75">
      <c r="A222" s="11"/>
      <c r="B222" s="22"/>
      <c r="C222" s="22"/>
      <c r="D222" s="128"/>
      <c r="E222" s="22"/>
      <c r="F222" s="22"/>
      <c r="G222" s="22"/>
      <c r="H222" s="22"/>
      <c r="I222" s="22"/>
      <c r="J222" s="22"/>
    </row>
    <row r="223" spans="1:17" ht="12.75">
      <c r="A223" s="13"/>
      <c r="B223" s="22"/>
      <c r="C223" s="22"/>
      <c r="D223" s="22"/>
      <c r="E223" s="22"/>
      <c r="F223" s="22"/>
      <c r="G223" s="22"/>
      <c r="H223" s="22"/>
      <c r="I223" s="22"/>
      <c r="J223" s="22"/>
      <c r="K223" s="25"/>
      <c r="L223" s="25"/>
      <c r="M223" s="25"/>
      <c r="N223" s="25"/>
      <c r="O223" s="25"/>
      <c r="P223" s="25"/>
      <c r="Q223" s="25"/>
    </row>
    <row r="224" spans="1:17" ht="12.75">
      <c r="A224" s="11" t="s">
        <v>82</v>
      </c>
      <c r="B224" s="4" t="s">
        <v>83</v>
      </c>
      <c r="K224" s="25"/>
      <c r="L224" s="25"/>
      <c r="M224" s="25"/>
      <c r="N224" s="25"/>
      <c r="O224" s="25"/>
      <c r="P224" s="25"/>
      <c r="Q224" s="25"/>
    </row>
    <row r="225" spans="1:17" ht="12.75">
      <c r="A225" s="13"/>
      <c r="B225" s="185" t="s">
        <v>225</v>
      </c>
      <c r="C225" s="185"/>
      <c r="D225" s="185"/>
      <c r="E225" s="185"/>
      <c r="F225" s="185"/>
      <c r="G225" s="185"/>
      <c r="H225" s="185"/>
      <c r="I225" s="185"/>
      <c r="J225" s="185"/>
      <c r="K225" s="25"/>
      <c r="L225" s="25"/>
      <c r="M225" s="25"/>
      <c r="N225" s="25"/>
      <c r="O225" s="25"/>
      <c r="P225" s="25"/>
      <c r="Q225" s="25"/>
    </row>
    <row r="226" spans="1:17" ht="12.75">
      <c r="A226" s="13"/>
      <c r="B226" s="185"/>
      <c r="C226" s="185"/>
      <c r="D226" s="185"/>
      <c r="E226" s="185"/>
      <c r="F226" s="185"/>
      <c r="G226" s="185"/>
      <c r="H226" s="185"/>
      <c r="I226" s="185"/>
      <c r="J226" s="185"/>
      <c r="K226" s="25"/>
      <c r="L226" s="25"/>
      <c r="M226" s="25"/>
      <c r="N226" s="25"/>
      <c r="O226" s="25"/>
      <c r="P226" s="25"/>
      <c r="Q226" s="25"/>
    </row>
    <row r="227" spans="1:17" ht="12.75">
      <c r="A227" s="13"/>
      <c r="B227" s="185"/>
      <c r="C227" s="185"/>
      <c r="D227" s="185"/>
      <c r="E227" s="185"/>
      <c r="F227" s="185"/>
      <c r="G227" s="185"/>
      <c r="H227" s="185"/>
      <c r="I227" s="185"/>
      <c r="J227" s="185"/>
      <c r="K227" s="25"/>
      <c r="L227" s="25"/>
      <c r="M227" s="25"/>
      <c r="N227" s="25"/>
      <c r="O227" s="25"/>
      <c r="P227" s="25"/>
      <c r="Q227" s="25"/>
    </row>
    <row r="228" spans="1:17" ht="12.75">
      <c r="A228" s="13"/>
      <c r="B228" s="185"/>
      <c r="C228" s="185"/>
      <c r="D228" s="185"/>
      <c r="E228" s="185"/>
      <c r="F228" s="185"/>
      <c r="G228" s="185"/>
      <c r="H228" s="185"/>
      <c r="I228" s="185"/>
      <c r="J228" s="185"/>
      <c r="K228" s="25"/>
      <c r="L228" s="25"/>
      <c r="M228" s="25"/>
      <c r="N228" s="25"/>
      <c r="O228" s="25"/>
      <c r="P228" s="25"/>
      <c r="Q228" s="25"/>
    </row>
    <row r="229" spans="1:17" ht="12.75">
      <c r="A229" s="13"/>
      <c r="B229" s="185"/>
      <c r="C229" s="185"/>
      <c r="D229" s="185"/>
      <c r="E229" s="185"/>
      <c r="F229" s="185"/>
      <c r="G229" s="185"/>
      <c r="H229" s="185"/>
      <c r="I229" s="185"/>
      <c r="J229" s="185"/>
      <c r="K229" s="25"/>
      <c r="L229" s="25"/>
      <c r="M229" s="25"/>
      <c r="N229" s="25"/>
      <c r="O229" s="25"/>
      <c r="P229" s="25"/>
      <c r="Q229" s="25"/>
    </row>
    <row r="230" spans="1:17" ht="12.75">
      <c r="A230" s="13"/>
      <c r="B230" s="185"/>
      <c r="C230" s="185"/>
      <c r="D230" s="185"/>
      <c r="E230" s="185"/>
      <c r="F230" s="185"/>
      <c r="G230" s="185"/>
      <c r="H230" s="185"/>
      <c r="I230" s="185"/>
      <c r="J230" s="185"/>
      <c r="K230" s="25"/>
      <c r="L230" s="25"/>
      <c r="M230" s="25"/>
      <c r="N230" s="25"/>
      <c r="O230" s="25"/>
      <c r="P230" s="25"/>
      <c r="Q230" s="25"/>
    </row>
    <row r="231" spans="1:17" ht="12.75">
      <c r="A231" s="13"/>
      <c r="B231" s="187"/>
      <c r="C231" s="187"/>
      <c r="D231" s="187"/>
      <c r="E231" s="187"/>
      <c r="F231" s="187"/>
      <c r="G231" s="187"/>
      <c r="H231" s="187"/>
      <c r="I231" s="187"/>
      <c r="J231" s="187"/>
      <c r="K231" s="25"/>
      <c r="L231" s="25"/>
      <c r="M231" s="25"/>
      <c r="N231" s="25"/>
      <c r="O231" s="25"/>
      <c r="P231" s="25"/>
      <c r="Q231" s="25"/>
    </row>
    <row r="232" ht="12.75">
      <c r="A232" s="13"/>
    </row>
    <row r="233" spans="1:2" ht="12.75">
      <c r="A233" s="11" t="s">
        <v>84</v>
      </c>
      <c r="B233" s="4" t="s">
        <v>85</v>
      </c>
    </row>
    <row r="234" spans="1:2" ht="12.75">
      <c r="A234" s="13"/>
      <c r="B234" s="12" t="s">
        <v>102</v>
      </c>
    </row>
    <row r="235" ht="12.75">
      <c r="A235" s="13"/>
    </row>
    <row r="236" ht="12.75">
      <c r="A236" s="13"/>
    </row>
    <row r="237" spans="1:2" ht="12.75">
      <c r="A237" s="11" t="s">
        <v>86</v>
      </c>
      <c r="B237" s="4" t="s">
        <v>25</v>
      </c>
    </row>
    <row r="238" spans="1:9" ht="12.75">
      <c r="A238" s="11"/>
      <c r="B238" s="4"/>
      <c r="G238" s="11" t="s">
        <v>134</v>
      </c>
      <c r="H238" s="70"/>
      <c r="I238" s="11" t="s">
        <v>145</v>
      </c>
    </row>
    <row r="239" spans="1:9" ht="12.75">
      <c r="A239" s="11"/>
      <c r="B239" s="4"/>
      <c r="G239" s="11" t="s">
        <v>135</v>
      </c>
      <c r="H239" s="70"/>
      <c r="I239" s="11" t="s">
        <v>146</v>
      </c>
    </row>
    <row r="240" spans="1:9" ht="12.75">
      <c r="A240" s="11"/>
      <c r="B240" s="4"/>
      <c r="G240" s="11" t="s">
        <v>228</v>
      </c>
      <c r="H240" s="70"/>
      <c r="I240" s="11" t="s">
        <v>228</v>
      </c>
    </row>
    <row r="241" spans="1:9" ht="12.75">
      <c r="A241" s="11"/>
      <c r="B241" s="4"/>
      <c r="G241" s="11" t="s">
        <v>121</v>
      </c>
      <c r="H241" s="70"/>
      <c r="I241" s="11" t="s">
        <v>121</v>
      </c>
    </row>
    <row r="242" spans="1:9" ht="12.75">
      <c r="A242" s="11"/>
      <c r="B242" s="4"/>
      <c r="G242" s="11"/>
      <c r="H242" s="70"/>
      <c r="I242" s="11"/>
    </row>
    <row r="243" spans="1:9" ht="13.5" thickBot="1">
      <c r="A243" s="11"/>
      <c r="B243" s="202" t="s">
        <v>147</v>
      </c>
      <c r="C243" s="202"/>
      <c r="D243" s="202"/>
      <c r="G243" s="61">
        <v>-88</v>
      </c>
      <c r="H243" s="71"/>
      <c r="I243" s="61">
        <f>+'Income Statement'!I31</f>
        <v>-88</v>
      </c>
    </row>
    <row r="244" spans="1:2" ht="14.25" customHeight="1" thickTop="1">
      <c r="A244" s="11"/>
      <c r="B244" s="4"/>
    </row>
    <row r="245" spans="1:10" ht="12.75">
      <c r="A245" s="13"/>
      <c r="B245" s="211" t="s">
        <v>316</v>
      </c>
      <c r="C245" s="211"/>
      <c r="D245" s="211"/>
      <c r="E245" s="211"/>
      <c r="F245" s="211"/>
      <c r="G245" s="211"/>
      <c r="H245" s="211"/>
      <c r="I245" s="211"/>
      <c r="J245" s="211"/>
    </row>
    <row r="246" spans="1:10" ht="12.75">
      <c r="A246" s="13"/>
      <c r="B246" s="211"/>
      <c r="C246" s="211"/>
      <c r="D246" s="211"/>
      <c r="E246" s="211"/>
      <c r="F246" s="211"/>
      <c r="G246" s="211"/>
      <c r="H246" s="211"/>
      <c r="I246" s="211"/>
      <c r="J246" s="211"/>
    </row>
    <row r="247" ht="12.75">
      <c r="A247" s="13"/>
    </row>
    <row r="248" ht="12.75">
      <c r="A248" s="13"/>
    </row>
    <row r="249" spans="1:2" ht="12.75">
      <c r="A249" s="11" t="s">
        <v>87</v>
      </c>
      <c r="B249" s="4" t="s">
        <v>129</v>
      </c>
    </row>
    <row r="250" spans="1:10" ht="12.75">
      <c r="A250" s="13"/>
      <c r="B250" s="15" t="s">
        <v>130</v>
      </c>
      <c r="C250" s="15"/>
      <c r="D250" s="15"/>
      <c r="E250" s="15"/>
      <c r="F250" s="15"/>
      <c r="G250" s="15"/>
      <c r="H250" s="15"/>
      <c r="I250" s="15"/>
      <c r="J250" s="15"/>
    </row>
    <row r="251" ht="12.75">
      <c r="A251" s="13"/>
    </row>
    <row r="252" ht="12.75">
      <c r="A252" s="13"/>
    </row>
    <row r="253" spans="1:2" ht="12.75">
      <c r="A253" s="11" t="s">
        <v>88</v>
      </c>
      <c r="B253" s="4" t="s">
        <v>89</v>
      </c>
    </row>
    <row r="254" spans="1:10" ht="12.75">
      <c r="A254" s="13"/>
      <c r="B254" s="15" t="s">
        <v>111</v>
      </c>
      <c r="C254" s="15"/>
      <c r="D254" s="15"/>
      <c r="E254" s="15"/>
      <c r="F254" s="15"/>
      <c r="G254" s="15"/>
      <c r="H254" s="15"/>
      <c r="I254" s="15"/>
      <c r="J254" s="15"/>
    </row>
    <row r="255" spans="1:10" ht="12.75">
      <c r="A255" s="13"/>
      <c r="B255" s="15"/>
      <c r="C255" s="15"/>
      <c r="D255" s="15"/>
      <c r="E255" s="15"/>
      <c r="F255" s="15"/>
      <c r="G255" s="15"/>
      <c r="H255" s="15"/>
      <c r="I255" s="15"/>
      <c r="J255" s="15"/>
    </row>
    <row r="256" spans="1:2" ht="12.75">
      <c r="A256" s="11" t="s">
        <v>90</v>
      </c>
      <c r="B256" s="4" t="s">
        <v>91</v>
      </c>
    </row>
    <row r="257" spans="1:10" ht="12.75">
      <c r="A257" s="13"/>
      <c r="B257" s="209" t="s">
        <v>259</v>
      </c>
      <c r="C257" s="209"/>
      <c r="D257" s="209"/>
      <c r="E257" s="209"/>
      <c r="F257" s="209"/>
      <c r="G257" s="209"/>
      <c r="H257" s="209"/>
      <c r="I257" s="209"/>
      <c r="J257" s="209"/>
    </row>
    <row r="258" spans="1:10" ht="12.75">
      <c r="A258" s="13"/>
      <c r="B258" s="209"/>
      <c r="C258" s="209"/>
      <c r="D258" s="209"/>
      <c r="E258" s="209"/>
      <c r="F258" s="209"/>
      <c r="G258" s="209"/>
      <c r="H258" s="209"/>
      <c r="I258" s="209"/>
      <c r="J258" s="209"/>
    </row>
    <row r="259" spans="1:10" ht="12.75">
      <c r="A259" s="13"/>
      <c r="B259" s="209"/>
      <c r="C259" s="209"/>
      <c r="D259" s="209"/>
      <c r="E259" s="209"/>
      <c r="F259" s="209"/>
      <c r="G259" s="209"/>
      <c r="H259" s="209"/>
      <c r="I259" s="209"/>
      <c r="J259" s="209"/>
    </row>
    <row r="260" spans="1:10" ht="12.75">
      <c r="A260" s="13"/>
      <c r="B260" s="22"/>
      <c r="C260" s="22"/>
      <c r="D260" s="22"/>
      <c r="E260" s="22"/>
      <c r="F260" s="22"/>
      <c r="G260" s="6" t="s">
        <v>207</v>
      </c>
      <c r="H260" s="129" t="s">
        <v>171</v>
      </c>
      <c r="I260" s="22"/>
      <c r="J260" s="22"/>
    </row>
    <row r="261" spans="1:10" ht="12.75">
      <c r="A261" s="13"/>
      <c r="B261" s="15"/>
      <c r="C261" s="15"/>
      <c r="D261" s="15"/>
      <c r="E261" s="15"/>
      <c r="F261" s="15"/>
      <c r="G261" s="6" t="s">
        <v>208</v>
      </c>
      <c r="H261" s="129" t="s">
        <v>218</v>
      </c>
      <c r="I261" s="15"/>
      <c r="J261" s="15"/>
    </row>
    <row r="262" spans="1:10" ht="12.75">
      <c r="A262" s="13"/>
      <c r="B262" s="15"/>
      <c r="C262" s="15"/>
      <c r="D262" s="15"/>
      <c r="E262" s="15"/>
      <c r="F262" s="6" t="s">
        <v>210</v>
      </c>
      <c r="G262" s="6" t="s">
        <v>216</v>
      </c>
      <c r="H262" s="129" t="s">
        <v>260</v>
      </c>
      <c r="I262" s="6" t="s">
        <v>172</v>
      </c>
      <c r="J262" s="97" t="s">
        <v>174</v>
      </c>
    </row>
    <row r="263" spans="1:10" ht="15">
      <c r="A263" s="13"/>
      <c r="B263" s="15"/>
      <c r="C263" s="15"/>
      <c r="D263" s="15"/>
      <c r="E263" s="15"/>
      <c r="F263" s="6" t="s">
        <v>211</v>
      </c>
      <c r="G263" s="6" t="s">
        <v>217</v>
      </c>
      <c r="H263" s="129">
        <v>2006</v>
      </c>
      <c r="I263" s="6" t="s">
        <v>173</v>
      </c>
      <c r="J263" s="6" t="s">
        <v>173</v>
      </c>
    </row>
    <row r="264" spans="1:10" ht="12.75">
      <c r="A264" s="13"/>
      <c r="B264" s="15"/>
      <c r="C264" s="15"/>
      <c r="D264" s="15"/>
      <c r="E264" s="15"/>
      <c r="F264" s="6" t="s">
        <v>170</v>
      </c>
      <c r="G264" s="6" t="s">
        <v>170</v>
      </c>
      <c r="H264" s="129" t="s">
        <v>170</v>
      </c>
      <c r="I264" s="6" t="s">
        <v>170</v>
      </c>
      <c r="J264" s="6" t="s">
        <v>170</v>
      </c>
    </row>
    <row r="265" spans="1:10" ht="12.75">
      <c r="A265" s="13"/>
      <c r="B265" s="15"/>
      <c r="C265" s="15"/>
      <c r="D265" s="15"/>
      <c r="E265" s="15"/>
      <c r="F265" s="15"/>
      <c r="G265" s="15"/>
      <c r="H265" s="55"/>
      <c r="I265" s="15"/>
      <c r="J265" s="15"/>
    </row>
    <row r="266" spans="1:10" ht="12.75">
      <c r="A266" s="13"/>
      <c r="B266" s="15">
        <v>1</v>
      </c>
      <c r="C266" s="15" t="s">
        <v>175</v>
      </c>
      <c r="D266" s="15"/>
      <c r="E266" s="15"/>
      <c r="F266" s="72">
        <v>18000</v>
      </c>
      <c r="G266" s="72">
        <v>12000</v>
      </c>
      <c r="H266" s="130">
        <v>9029</v>
      </c>
      <c r="I266" s="72">
        <f>G266-H266</f>
        <v>2971</v>
      </c>
      <c r="J266" s="100">
        <f>I266/G266</f>
        <v>0.24758333333333332</v>
      </c>
    </row>
    <row r="267" spans="1:10" ht="12.75">
      <c r="A267" s="13"/>
      <c r="B267" s="15">
        <v>2</v>
      </c>
      <c r="C267" s="15" t="s">
        <v>176</v>
      </c>
      <c r="D267" s="15"/>
      <c r="E267" s="15"/>
      <c r="F267" s="72">
        <v>4000</v>
      </c>
      <c r="G267" s="72">
        <v>4000</v>
      </c>
      <c r="H267" s="130">
        <v>372</v>
      </c>
      <c r="I267" s="72">
        <f>G267-H267</f>
        <v>3628</v>
      </c>
      <c r="J267" s="100">
        <f>I267/G267</f>
        <v>0.907</v>
      </c>
    </row>
    <row r="268" spans="1:10" ht="15">
      <c r="A268" s="13"/>
      <c r="B268" s="15">
        <v>3</v>
      </c>
      <c r="C268" s="15" t="s">
        <v>177</v>
      </c>
      <c r="D268" s="15"/>
      <c r="E268" s="15"/>
      <c r="F268" s="72">
        <v>1088</v>
      </c>
      <c r="G268" s="72">
        <v>5088</v>
      </c>
      <c r="H268" s="130">
        <v>5072</v>
      </c>
      <c r="I268" s="115" t="s">
        <v>261</v>
      </c>
      <c r="J268" s="100">
        <v>0.0031</v>
      </c>
    </row>
    <row r="269" spans="1:10" ht="12.75">
      <c r="A269" s="13"/>
      <c r="B269" s="15">
        <v>4</v>
      </c>
      <c r="C269" s="15" t="s">
        <v>178</v>
      </c>
      <c r="D269" s="15"/>
      <c r="E269" s="15"/>
      <c r="F269" s="72">
        <v>2000</v>
      </c>
      <c r="G269" s="72">
        <v>2000</v>
      </c>
      <c r="H269" s="130">
        <v>2000</v>
      </c>
      <c r="I269" s="72">
        <f>G269-H269</f>
        <v>0</v>
      </c>
      <c r="J269" s="100">
        <f>I269/G269</f>
        <v>0</v>
      </c>
    </row>
    <row r="270" spans="1:10" ht="12.75">
      <c r="A270" s="13"/>
      <c r="B270" s="15">
        <v>5</v>
      </c>
      <c r="C270" s="15" t="s">
        <v>209</v>
      </c>
      <c r="D270" s="15"/>
      <c r="E270" s="15"/>
      <c r="F270" s="72">
        <v>0</v>
      </c>
      <c r="G270" s="72">
        <v>2000</v>
      </c>
      <c r="H270" s="130">
        <v>1788</v>
      </c>
      <c r="I270" s="72">
        <f>G270-H270</f>
        <v>212</v>
      </c>
      <c r="J270" s="100">
        <f>I270/G270</f>
        <v>0.106</v>
      </c>
    </row>
    <row r="271" spans="1:10" ht="13.5" thickBot="1">
      <c r="A271" s="13"/>
      <c r="B271" s="15"/>
      <c r="C271" s="15"/>
      <c r="D271" s="15"/>
      <c r="E271" s="15"/>
      <c r="F271" s="62">
        <f>SUM(F266:F270)</f>
        <v>25088</v>
      </c>
      <c r="G271" s="62">
        <v>25088</v>
      </c>
      <c r="H271" s="131">
        <f>SUM(H266:H270)</f>
        <v>18261</v>
      </c>
      <c r="I271" s="62">
        <v>6827</v>
      </c>
      <c r="J271" s="101">
        <v>0.2721</v>
      </c>
    </row>
    <row r="272" spans="1:10" ht="13.5" thickTop="1">
      <c r="A272" s="13"/>
      <c r="B272" s="15"/>
      <c r="C272" s="15"/>
      <c r="D272" s="15"/>
      <c r="E272" s="15"/>
      <c r="F272" s="15"/>
      <c r="G272" s="15"/>
      <c r="H272" s="15"/>
      <c r="I272" s="15"/>
      <c r="J272" s="15"/>
    </row>
    <row r="273" spans="1:10" ht="12.75">
      <c r="A273" s="13"/>
      <c r="B273" s="15" t="s">
        <v>185</v>
      </c>
      <c r="C273" s="15"/>
      <c r="D273" s="15"/>
      <c r="E273" s="15"/>
      <c r="F273" s="15"/>
      <c r="G273" s="15"/>
      <c r="H273" s="15"/>
      <c r="I273" s="15"/>
      <c r="J273" s="15"/>
    </row>
    <row r="274" spans="1:17" s="122" customFormat="1" ht="12.75">
      <c r="A274" s="54"/>
      <c r="B274" s="55" t="s">
        <v>23</v>
      </c>
      <c r="C274" s="55"/>
      <c r="D274" s="55"/>
      <c r="E274" s="55"/>
      <c r="F274" s="55"/>
      <c r="G274" s="55"/>
      <c r="H274" s="55"/>
      <c r="I274" s="55"/>
      <c r="J274" s="55"/>
      <c r="K274" s="27"/>
      <c r="L274" s="27"/>
      <c r="M274" s="27"/>
      <c r="N274" s="27"/>
      <c r="O274" s="27"/>
      <c r="P274" s="27"/>
      <c r="Q274" s="27"/>
    </row>
    <row r="275" spans="1:17" s="122" customFormat="1" ht="12.75">
      <c r="A275" s="54"/>
      <c r="B275" s="55"/>
      <c r="C275" s="55"/>
      <c r="D275" s="55"/>
      <c r="E275" s="55"/>
      <c r="F275" s="55"/>
      <c r="G275" s="55"/>
      <c r="H275" s="55"/>
      <c r="I275" s="55"/>
      <c r="J275" s="55"/>
      <c r="K275" s="27"/>
      <c r="L275" s="27"/>
      <c r="M275" s="27"/>
      <c r="N275" s="27"/>
      <c r="O275" s="27"/>
      <c r="P275" s="27"/>
      <c r="Q275" s="27"/>
    </row>
    <row r="276" spans="1:17" s="122" customFormat="1" ht="12.75">
      <c r="A276" s="54"/>
      <c r="B276" s="55"/>
      <c r="C276" s="55"/>
      <c r="D276" s="55"/>
      <c r="E276" s="55"/>
      <c r="F276" s="55"/>
      <c r="G276" s="55"/>
      <c r="H276" s="55"/>
      <c r="I276" s="55"/>
      <c r="J276" s="55"/>
      <c r="K276" s="27"/>
      <c r="L276" s="27"/>
      <c r="M276" s="27"/>
      <c r="N276" s="27"/>
      <c r="O276" s="27"/>
      <c r="P276" s="27"/>
      <c r="Q276" s="27"/>
    </row>
    <row r="277" spans="1:17" s="121" customFormat="1" ht="12.75">
      <c r="A277" s="54"/>
      <c r="B277" s="54" t="s">
        <v>24</v>
      </c>
      <c r="C277" s="54"/>
      <c r="D277" s="54"/>
      <c r="E277" s="54"/>
      <c r="F277" s="54"/>
      <c r="G277" s="54"/>
      <c r="H277" s="54"/>
      <c r="I277" s="54"/>
      <c r="J277" s="54"/>
      <c r="K277" s="54"/>
      <c r="L277" s="54"/>
      <c r="M277" s="54"/>
      <c r="N277" s="54"/>
      <c r="O277" s="54"/>
      <c r="P277" s="54"/>
      <c r="Q277" s="54"/>
    </row>
    <row r="278" spans="1:17" s="121" customFormat="1" ht="12.75">
      <c r="A278" s="54"/>
      <c r="B278" s="54"/>
      <c r="C278" s="54"/>
      <c r="D278" s="54"/>
      <c r="E278" s="54"/>
      <c r="F278" s="54"/>
      <c r="G278" s="54"/>
      <c r="H278" s="54"/>
      <c r="I278" s="54"/>
      <c r="J278" s="54"/>
      <c r="K278" s="54"/>
      <c r="L278" s="54"/>
      <c r="M278" s="54"/>
      <c r="N278" s="54"/>
      <c r="O278" s="54"/>
      <c r="P278" s="54"/>
      <c r="Q278" s="54"/>
    </row>
    <row r="279" spans="1:17" s="122" customFormat="1" ht="12.75">
      <c r="A279" s="54"/>
      <c r="B279" s="132"/>
      <c r="C279" s="132"/>
      <c r="D279" s="132"/>
      <c r="E279" s="132"/>
      <c r="F279" s="132"/>
      <c r="G279" s="132"/>
      <c r="H279" s="132"/>
      <c r="I279" s="132"/>
      <c r="J279" s="132"/>
      <c r="K279" s="27"/>
      <c r="L279" s="27"/>
      <c r="M279" s="27"/>
      <c r="N279" s="27"/>
      <c r="O279" s="27"/>
      <c r="P279" s="27"/>
      <c r="Q279" s="27"/>
    </row>
    <row r="280" spans="1:10" ht="12.75">
      <c r="A280" s="13"/>
      <c r="B280" s="15"/>
      <c r="C280" s="15"/>
      <c r="D280" s="15"/>
      <c r="E280" s="15"/>
      <c r="F280" s="15"/>
      <c r="G280" s="15"/>
      <c r="H280" s="15"/>
      <c r="I280" s="15"/>
      <c r="J280" s="15"/>
    </row>
    <row r="281" spans="1:2" ht="12.75">
      <c r="A281" s="11" t="s">
        <v>92</v>
      </c>
      <c r="B281" s="4" t="s">
        <v>187</v>
      </c>
    </row>
    <row r="282" spans="1:2" ht="12.75">
      <c r="A282" s="11"/>
      <c r="B282" s="12" t="s">
        <v>252</v>
      </c>
    </row>
    <row r="283" spans="1:9" ht="12.75">
      <c r="A283" s="11"/>
      <c r="I283" s="11" t="s">
        <v>169</v>
      </c>
    </row>
    <row r="284" spans="1:9" ht="12.75">
      <c r="A284" s="11"/>
      <c r="B284" s="4"/>
      <c r="I284" s="11" t="s">
        <v>228</v>
      </c>
    </row>
    <row r="285" spans="1:9" ht="12.75">
      <c r="A285" s="11"/>
      <c r="B285" s="4"/>
      <c r="I285" s="11" t="s">
        <v>13</v>
      </c>
    </row>
    <row r="286" spans="1:2" ht="12.75">
      <c r="A286" s="11"/>
      <c r="B286" s="75" t="s">
        <v>132</v>
      </c>
    </row>
    <row r="287" spans="1:2" ht="12.75">
      <c r="A287" s="11"/>
      <c r="B287" s="75" t="s">
        <v>131</v>
      </c>
    </row>
    <row r="288" spans="1:9" ht="12.75">
      <c r="A288" s="11"/>
      <c r="B288" s="74" t="s">
        <v>155</v>
      </c>
      <c r="I288" s="23">
        <f>+'Balance Sheet'!D24</f>
        <v>164</v>
      </c>
    </row>
    <row r="289" spans="1:9" ht="12.75">
      <c r="A289" s="11"/>
      <c r="B289" s="74" t="s">
        <v>379</v>
      </c>
      <c r="I289" s="23">
        <f>'Balance Sheet'!D27</f>
        <v>2215</v>
      </c>
    </row>
    <row r="290" spans="1:9" ht="12.75">
      <c r="A290" s="11"/>
      <c r="B290" s="182" t="s">
        <v>352</v>
      </c>
      <c r="C290" s="122"/>
      <c r="D290" s="122"/>
      <c r="E290" s="122"/>
      <c r="I290" s="23">
        <f>'Balance Sheet'!D26</f>
        <v>1694</v>
      </c>
    </row>
    <row r="291" spans="1:9" ht="12.75">
      <c r="A291" s="11"/>
      <c r="B291" s="4"/>
      <c r="I291" s="76">
        <f>SUM(I288:I290)</f>
        <v>4073</v>
      </c>
    </row>
    <row r="292" spans="1:9" ht="12.75">
      <c r="A292" s="11"/>
      <c r="B292" s="75" t="s">
        <v>154</v>
      </c>
      <c r="I292" s="58"/>
    </row>
    <row r="293" spans="1:9" ht="12.75">
      <c r="A293" s="11"/>
      <c r="B293" s="75" t="s">
        <v>131</v>
      </c>
      <c r="I293" s="25"/>
    </row>
    <row r="294" spans="1:9" ht="12.75">
      <c r="A294" s="11"/>
      <c r="B294" s="74" t="s">
        <v>155</v>
      </c>
      <c r="I294" s="24">
        <f>+'Balance Sheet'!D43</f>
        <v>993</v>
      </c>
    </row>
    <row r="295" spans="1:9" ht="12.75">
      <c r="A295" s="11"/>
      <c r="B295" s="74"/>
      <c r="I295" s="49"/>
    </row>
    <row r="296" spans="1:9" ht="13.5" thickBot="1">
      <c r="A296" s="11"/>
      <c r="B296" t="s">
        <v>133</v>
      </c>
      <c r="I296" s="59">
        <f>I291+I294</f>
        <v>5066</v>
      </c>
    </row>
    <row r="297" spans="1:2" ht="13.5" thickTop="1">
      <c r="A297" s="11"/>
      <c r="B297" s="74"/>
    </row>
    <row r="298" spans="1:2" ht="12.75">
      <c r="A298" s="11"/>
      <c r="B298" s="74"/>
    </row>
    <row r="299" spans="1:2" ht="12.75">
      <c r="A299" s="11" t="s">
        <v>93</v>
      </c>
      <c r="B299" s="4" t="s">
        <v>94</v>
      </c>
    </row>
    <row r="300" spans="1:2" ht="12.75">
      <c r="A300" s="13"/>
      <c r="B300" s="12" t="s">
        <v>122</v>
      </c>
    </row>
    <row r="301" ht="12.75">
      <c r="A301" s="13"/>
    </row>
    <row r="302" ht="12.75">
      <c r="A302" s="13"/>
    </row>
    <row r="303" spans="1:2" ht="12.75">
      <c r="A303" s="11" t="s">
        <v>95</v>
      </c>
      <c r="B303" s="4" t="s">
        <v>104</v>
      </c>
    </row>
    <row r="304" spans="1:7" ht="12.75">
      <c r="A304" s="11"/>
      <c r="B304" s="183" t="s">
        <v>298</v>
      </c>
      <c r="C304" s="122"/>
      <c r="D304" s="122"/>
      <c r="E304" s="122"/>
      <c r="F304" s="122"/>
      <c r="G304" s="122"/>
    </row>
    <row r="305" spans="1:2" ht="12.75">
      <c r="A305" s="11"/>
      <c r="B305" s="75"/>
    </row>
    <row r="306" spans="1:10" ht="12.75">
      <c r="A306" s="11"/>
      <c r="B306" s="75" t="s">
        <v>200</v>
      </c>
      <c r="C306" s="209" t="s">
        <v>219</v>
      </c>
      <c r="D306" s="209"/>
      <c r="E306" s="209"/>
      <c r="F306" s="209"/>
      <c r="G306" s="209"/>
      <c r="H306" s="209"/>
      <c r="I306" s="209"/>
      <c r="J306" s="209"/>
    </row>
    <row r="307" spans="1:10" ht="9" customHeight="1">
      <c r="A307" s="11"/>
      <c r="B307" s="75"/>
      <c r="C307" s="22"/>
      <c r="D307" s="22"/>
      <c r="E307" s="22"/>
      <c r="F307" s="22"/>
      <c r="G307" s="22"/>
      <c r="H307" s="22"/>
      <c r="I307" s="22"/>
      <c r="J307" s="22"/>
    </row>
    <row r="308" spans="1:10" ht="12.75">
      <c r="A308" s="11"/>
      <c r="B308" s="75"/>
      <c r="C308" s="209" t="s">
        <v>220</v>
      </c>
      <c r="D308" s="209"/>
      <c r="E308" s="209"/>
      <c r="F308" s="209"/>
      <c r="G308" s="209"/>
      <c r="H308" s="209"/>
      <c r="I308" s="209"/>
      <c r="J308" s="209"/>
    </row>
    <row r="309" spans="1:10" ht="8.25" customHeight="1">
      <c r="A309" s="11"/>
      <c r="B309" s="75"/>
      <c r="C309" s="22"/>
      <c r="D309" s="22"/>
      <c r="E309" s="22"/>
      <c r="F309" s="22"/>
      <c r="G309" s="22"/>
      <c r="H309" s="22"/>
      <c r="I309" s="22"/>
      <c r="J309" s="22"/>
    </row>
    <row r="310" spans="1:10" ht="12.75" customHeight="1">
      <c r="A310" s="11"/>
      <c r="B310" s="4"/>
      <c r="C310" s="209" t="s">
        <v>206</v>
      </c>
      <c r="D310" s="209"/>
      <c r="E310" s="209"/>
      <c r="F310" s="209"/>
      <c r="G310" s="209"/>
      <c r="H310" s="209"/>
      <c r="I310" s="209"/>
      <c r="J310" s="209"/>
    </row>
    <row r="311" spans="1:10" ht="12.75" customHeight="1">
      <c r="A311" s="11"/>
      <c r="B311" s="4"/>
      <c r="C311" s="209"/>
      <c r="D311" s="209"/>
      <c r="E311" s="209"/>
      <c r="F311" s="209"/>
      <c r="G311" s="209"/>
      <c r="H311" s="209"/>
      <c r="I311" s="209"/>
      <c r="J311" s="209"/>
    </row>
    <row r="312" spans="1:10" ht="12.75" customHeight="1">
      <c r="A312" s="11"/>
      <c r="B312" s="4"/>
      <c r="C312" s="209"/>
      <c r="D312" s="209"/>
      <c r="E312" s="209"/>
      <c r="F312" s="209"/>
      <c r="G312" s="209"/>
      <c r="H312" s="209"/>
      <c r="I312" s="209"/>
      <c r="J312" s="209"/>
    </row>
    <row r="313" spans="1:10" ht="12.75" customHeight="1">
      <c r="A313" s="11"/>
      <c r="B313" s="4"/>
      <c r="C313" s="209"/>
      <c r="D313" s="209"/>
      <c r="E313" s="209"/>
      <c r="F313" s="209"/>
      <c r="G313" s="209"/>
      <c r="H313" s="209"/>
      <c r="I313" s="209"/>
      <c r="J313" s="209"/>
    </row>
    <row r="314" spans="1:10" ht="12.75" customHeight="1">
      <c r="A314" s="11"/>
      <c r="B314" s="4"/>
      <c r="C314" s="22"/>
      <c r="D314" s="22"/>
      <c r="E314" s="22"/>
      <c r="F314" s="22"/>
      <c r="G314" s="22"/>
      <c r="H314" s="22"/>
      <c r="I314" s="22"/>
      <c r="J314" s="22"/>
    </row>
    <row r="315" spans="1:10" ht="12.75" customHeight="1">
      <c r="A315" s="13"/>
      <c r="C315" s="210" t="s">
        <v>300</v>
      </c>
      <c r="D315" s="210"/>
      <c r="E315" s="210"/>
      <c r="F315" s="210"/>
      <c r="G315" s="210"/>
      <c r="H315" s="210"/>
      <c r="I315" s="210"/>
      <c r="J315" s="210"/>
    </row>
    <row r="316" spans="1:10" ht="12.75">
      <c r="A316" s="13"/>
      <c r="C316" s="210"/>
      <c r="D316" s="210"/>
      <c r="E316" s="210"/>
      <c r="F316" s="210"/>
      <c r="G316" s="210"/>
      <c r="H316" s="210"/>
      <c r="I316" s="210"/>
      <c r="J316" s="210"/>
    </row>
    <row r="317" spans="1:10" ht="12.75">
      <c r="A317" s="13"/>
      <c r="C317" s="141"/>
      <c r="D317" s="141"/>
      <c r="E317" s="141"/>
      <c r="F317" s="141"/>
      <c r="G317" s="141"/>
      <c r="H317" s="141"/>
      <c r="I317" s="141"/>
      <c r="J317" s="141"/>
    </row>
    <row r="318" spans="1:10" ht="12.75">
      <c r="A318" s="13"/>
      <c r="C318" s="211" t="s">
        <v>299</v>
      </c>
      <c r="D318" s="211"/>
      <c r="E318" s="211"/>
      <c r="F318" s="211"/>
      <c r="G318" s="211"/>
      <c r="H318" s="211"/>
      <c r="I318" s="211"/>
      <c r="J318" s="211"/>
    </row>
    <row r="319" spans="1:10" ht="12.75">
      <c r="A319" s="13"/>
      <c r="C319" s="22"/>
      <c r="D319" s="22"/>
      <c r="E319" s="22"/>
      <c r="F319" s="22"/>
      <c r="G319" s="22"/>
      <c r="H319" s="22"/>
      <c r="I319" s="22"/>
      <c r="J319" s="22"/>
    </row>
    <row r="320" spans="1:10" ht="12.75" customHeight="1">
      <c r="A320" s="13"/>
      <c r="C320" s="209" t="s">
        <v>215</v>
      </c>
      <c r="D320" s="209"/>
      <c r="E320" s="209"/>
      <c r="F320" s="209"/>
      <c r="G320" s="209"/>
      <c r="H320" s="209"/>
      <c r="I320" s="209"/>
      <c r="J320" s="209"/>
    </row>
    <row r="321" spans="1:10" ht="12.75" customHeight="1">
      <c r="A321" s="13"/>
      <c r="C321" s="209"/>
      <c r="D321" s="209"/>
      <c r="E321" s="209"/>
      <c r="F321" s="209"/>
      <c r="G321" s="209"/>
      <c r="H321" s="209"/>
      <c r="I321" s="209"/>
      <c r="J321" s="209"/>
    </row>
    <row r="322" spans="1:10" ht="12.75">
      <c r="A322" s="13"/>
      <c r="C322" s="209"/>
      <c r="D322" s="209"/>
      <c r="E322" s="209"/>
      <c r="F322" s="209"/>
      <c r="G322" s="209"/>
      <c r="H322" s="209"/>
      <c r="I322" s="209"/>
      <c r="J322" s="209"/>
    </row>
    <row r="323" spans="1:10" ht="12.75">
      <c r="A323" s="13"/>
      <c r="C323" s="22"/>
      <c r="D323" s="22"/>
      <c r="E323" s="22"/>
      <c r="F323" s="22"/>
      <c r="G323" s="22"/>
      <c r="H323" s="22"/>
      <c r="I323" s="22"/>
      <c r="J323" s="22"/>
    </row>
    <row r="324" spans="1:10" ht="12.75">
      <c r="A324" s="13"/>
      <c r="C324" s="22"/>
      <c r="D324" s="22"/>
      <c r="E324" s="22"/>
      <c r="F324" s="22"/>
      <c r="G324" s="22"/>
      <c r="H324" s="22"/>
      <c r="I324" s="22"/>
      <c r="J324" s="22"/>
    </row>
    <row r="325" spans="1:3" ht="13.5" customHeight="1">
      <c r="A325" s="11"/>
      <c r="B325" s="75" t="s">
        <v>203</v>
      </c>
      <c r="C325" s="12" t="s">
        <v>201</v>
      </c>
    </row>
    <row r="326" spans="1:2" ht="10.5" customHeight="1">
      <c r="A326" s="11"/>
      <c r="B326" s="75"/>
    </row>
    <row r="327" spans="1:10" ht="13.5" customHeight="1">
      <c r="A327" s="11"/>
      <c r="B327" s="75"/>
      <c r="C327" s="209" t="s">
        <v>221</v>
      </c>
      <c r="D327" s="209"/>
      <c r="E327" s="209"/>
      <c r="F327" s="209"/>
      <c r="G327" s="209"/>
      <c r="H327" s="209"/>
      <c r="I327" s="209"/>
      <c r="J327" s="209"/>
    </row>
    <row r="328" spans="1:10" ht="13.5" customHeight="1">
      <c r="A328" s="11"/>
      <c r="B328" s="75"/>
      <c r="C328" s="209"/>
      <c r="D328" s="209"/>
      <c r="E328" s="209"/>
      <c r="F328" s="209"/>
      <c r="G328" s="209"/>
      <c r="H328" s="209"/>
      <c r="I328" s="209"/>
      <c r="J328" s="209"/>
    </row>
    <row r="329" spans="1:10" ht="13.5" customHeight="1">
      <c r="A329" s="11"/>
      <c r="B329" s="75"/>
      <c r="C329" s="209"/>
      <c r="D329" s="209"/>
      <c r="E329" s="209"/>
      <c r="F329" s="209"/>
      <c r="G329" s="209"/>
      <c r="H329" s="209"/>
      <c r="I329" s="209"/>
      <c r="J329" s="209"/>
    </row>
    <row r="330" spans="1:10" ht="13.5" customHeight="1">
      <c r="A330" s="11"/>
      <c r="B330" s="75"/>
      <c r="C330" s="209"/>
      <c r="D330" s="209"/>
      <c r="E330" s="209"/>
      <c r="F330" s="209"/>
      <c r="G330" s="209"/>
      <c r="H330" s="209"/>
      <c r="I330" s="209"/>
      <c r="J330" s="209"/>
    </row>
    <row r="331" spans="1:10" ht="10.5" customHeight="1">
      <c r="A331" s="11"/>
      <c r="B331" s="75"/>
      <c r="C331" s="209"/>
      <c r="D331" s="209"/>
      <c r="E331" s="209"/>
      <c r="F331" s="209"/>
      <c r="G331" s="209"/>
      <c r="H331" s="209"/>
      <c r="I331" s="209"/>
      <c r="J331" s="209"/>
    </row>
    <row r="332" spans="1:10" ht="13.5" customHeight="1">
      <c r="A332" s="11"/>
      <c r="B332" s="75"/>
      <c r="C332" s="209" t="s">
        <v>202</v>
      </c>
      <c r="D332" s="209"/>
      <c r="E332" s="209"/>
      <c r="F332" s="209"/>
      <c r="G332" s="209"/>
      <c r="H332" s="209"/>
      <c r="I332" s="209"/>
      <c r="J332" s="209"/>
    </row>
    <row r="333" spans="1:10" ht="13.5" customHeight="1">
      <c r="A333" s="11"/>
      <c r="B333" s="75"/>
      <c r="C333" s="209"/>
      <c r="D333" s="209"/>
      <c r="E333" s="209"/>
      <c r="F333" s="209"/>
      <c r="G333" s="209"/>
      <c r="H333" s="209"/>
      <c r="I333" s="209"/>
      <c r="J333" s="209"/>
    </row>
    <row r="334" spans="1:10" ht="13.5" customHeight="1">
      <c r="A334" s="11"/>
      <c r="B334" s="75"/>
      <c r="C334" s="22"/>
      <c r="D334" s="22"/>
      <c r="E334" s="22"/>
      <c r="F334" s="22"/>
      <c r="G334" s="22"/>
      <c r="H334" s="22"/>
      <c r="I334" s="22"/>
      <c r="J334" s="22"/>
    </row>
    <row r="335" spans="1:10" ht="13.5" customHeight="1">
      <c r="A335" s="11"/>
      <c r="B335" s="75"/>
      <c r="C335" s="188" t="s">
        <v>364</v>
      </c>
      <c r="D335" s="188"/>
      <c r="E335" s="188"/>
      <c r="F335" s="188"/>
      <c r="G335" s="188"/>
      <c r="H335" s="188"/>
      <c r="I335" s="188"/>
      <c r="J335" s="188"/>
    </row>
    <row r="336" spans="1:10" ht="13.5" customHeight="1">
      <c r="A336" s="11"/>
      <c r="B336" s="75"/>
      <c r="C336" s="188"/>
      <c r="D336" s="188"/>
      <c r="E336" s="188"/>
      <c r="F336" s="188"/>
      <c r="G336" s="188"/>
      <c r="H336" s="188"/>
      <c r="I336" s="188"/>
      <c r="J336" s="188"/>
    </row>
    <row r="337" spans="1:10" ht="13.5" customHeight="1">
      <c r="A337" s="11"/>
      <c r="B337" s="75"/>
      <c r="C337" s="22"/>
      <c r="D337" s="22"/>
      <c r="E337" s="22"/>
      <c r="F337" s="22"/>
      <c r="G337" s="22"/>
      <c r="H337" s="22"/>
      <c r="I337" s="22"/>
      <c r="J337" s="22"/>
    </row>
    <row r="338" spans="1:10" ht="13.5" customHeight="1">
      <c r="A338" s="11"/>
      <c r="B338" s="75"/>
      <c r="C338" s="211" t="s">
        <v>358</v>
      </c>
      <c r="D338" s="211"/>
      <c r="E338" s="211"/>
      <c r="F338" s="211"/>
      <c r="G338" s="211"/>
      <c r="H338" s="211"/>
      <c r="I338" s="211"/>
      <c r="J338" s="211"/>
    </row>
    <row r="339" spans="1:10" ht="13.5" customHeight="1">
      <c r="A339" s="11"/>
      <c r="B339" s="75"/>
      <c r="C339" s="211"/>
      <c r="D339" s="211"/>
      <c r="E339" s="211"/>
      <c r="F339" s="211"/>
      <c r="G339" s="211"/>
      <c r="H339" s="211"/>
      <c r="I339" s="211"/>
      <c r="J339" s="211"/>
    </row>
    <row r="340" spans="1:10" ht="13.5" customHeight="1">
      <c r="A340" s="11"/>
      <c r="B340" s="75"/>
      <c r="C340" s="22"/>
      <c r="D340" s="22"/>
      <c r="E340" s="22"/>
      <c r="F340" s="22"/>
      <c r="G340" s="22"/>
      <c r="H340" s="22"/>
      <c r="I340" s="22"/>
      <c r="J340" s="22"/>
    </row>
    <row r="341" spans="1:3" ht="12.75">
      <c r="A341" s="11"/>
      <c r="B341" s="75" t="s">
        <v>224</v>
      </c>
      <c r="C341" s="12" t="s">
        <v>301</v>
      </c>
    </row>
    <row r="342" spans="1:2" ht="12.75">
      <c r="A342" s="11"/>
      <c r="B342" s="75"/>
    </row>
    <row r="343" spans="1:10" ht="12.75" customHeight="1">
      <c r="A343" s="11"/>
      <c r="B343" s="75"/>
      <c r="C343" s="209" t="s">
        <v>302</v>
      </c>
      <c r="D343" s="209"/>
      <c r="E343" s="209"/>
      <c r="F343" s="209"/>
      <c r="G343" s="209"/>
      <c r="H343" s="209"/>
      <c r="I343" s="209"/>
      <c r="J343" s="209"/>
    </row>
    <row r="344" spans="1:10" ht="12.75" customHeight="1">
      <c r="A344" s="11"/>
      <c r="B344" s="75"/>
      <c r="C344" s="209"/>
      <c r="D344" s="209"/>
      <c r="E344" s="209"/>
      <c r="F344" s="209"/>
      <c r="G344" s="209"/>
      <c r="H344" s="209"/>
      <c r="I344" s="209"/>
      <c r="J344" s="209"/>
    </row>
    <row r="345" spans="1:10" ht="12.75">
      <c r="A345" s="11"/>
      <c r="B345" s="4"/>
      <c r="C345" s="209"/>
      <c r="D345" s="209"/>
      <c r="E345" s="209"/>
      <c r="F345" s="209"/>
      <c r="G345" s="209"/>
      <c r="H345" s="209"/>
      <c r="I345" s="209"/>
      <c r="J345" s="209"/>
    </row>
    <row r="346" spans="1:10" ht="12.75">
      <c r="A346" s="11"/>
      <c r="B346" s="4"/>
      <c r="C346" s="22"/>
      <c r="D346" s="22"/>
      <c r="E346" s="22"/>
      <c r="F346" s="22"/>
      <c r="G346" s="22"/>
      <c r="H346" s="22"/>
      <c r="I346" s="22"/>
      <c r="J346" s="22"/>
    </row>
    <row r="347" spans="1:10" ht="12.75" customHeight="1">
      <c r="A347" s="11"/>
      <c r="B347" s="4"/>
      <c r="C347" s="209" t="s">
        <v>204</v>
      </c>
      <c r="D347" s="209"/>
      <c r="E347" s="209"/>
      <c r="F347" s="209"/>
      <c r="G347" s="209"/>
      <c r="H347" s="209"/>
      <c r="I347" s="209"/>
      <c r="J347" s="209"/>
    </row>
    <row r="348" spans="1:10" ht="12.75">
      <c r="A348" s="11"/>
      <c r="B348" s="4"/>
      <c r="C348" s="209"/>
      <c r="D348" s="209"/>
      <c r="E348" s="209"/>
      <c r="F348" s="209"/>
      <c r="G348" s="209"/>
      <c r="H348" s="209"/>
      <c r="I348" s="209"/>
      <c r="J348" s="209"/>
    </row>
    <row r="349" spans="1:10" ht="12.75">
      <c r="A349" s="11"/>
      <c r="B349" s="4"/>
      <c r="C349" s="22"/>
      <c r="D349" s="22"/>
      <c r="E349" s="22"/>
      <c r="F349" s="22"/>
      <c r="G349" s="22"/>
      <c r="H349" s="22"/>
      <c r="I349" s="22"/>
      <c r="J349" s="22"/>
    </row>
    <row r="350" spans="1:10" ht="12.75" customHeight="1">
      <c r="A350" s="11"/>
      <c r="B350" s="4"/>
      <c r="C350" s="209" t="s">
        <v>303</v>
      </c>
      <c r="D350" s="209"/>
      <c r="E350" s="209"/>
      <c r="F350" s="209"/>
      <c r="G350" s="209"/>
      <c r="H350" s="209"/>
      <c r="I350" s="209"/>
      <c r="J350" s="209"/>
    </row>
    <row r="351" spans="1:10" ht="12.75" customHeight="1">
      <c r="A351" s="11"/>
      <c r="B351" s="4"/>
      <c r="C351" s="209"/>
      <c r="D351" s="209"/>
      <c r="E351" s="209"/>
      <c r="F351" s="209"/>
      <c r="G351" s="209"/>
      <c r="H351" s="209"/>
      <c r="I351" s="209"/>
      <c r="J351" s="209"/>
    </row>
    <row r="352" spans="1:10" ht="12.75">
      <c r="A352" s="11"/>
      <c r="B352" s="4"/>
      <c r="C352" s="209"/>
      <c r="D352" s="209"/>
      <c r="E352" s="209"/>
      <c r="F352" s="209"/>
      <c r="G352" s="209"/>
      <c r="H352" s="209"/>
      <c r="I352" s="209"/>
      <c r="J352" s="209"/>
    </row>
    <row r="353" spans="1:10" ht="12.75">
      <c r="A353" s="11"/>
      <c r="B353" s="4"/>
      <c r="C353" s="209"/>
      <c r="D353" s="209"/>
      <c r="E353" s="209"/>
      <c r="F353" s="209"/>
      <c r="G353" s="209"/>
      <c r="H353" s="209"/>
      <c r="I353" s="209"/>
      <c r="J353" s="209"/>
    </row>
    <row r="354" spans="1:10" ht="12.75" customHeight="1">
      <c r="A354" s="11"/>
      <c r="B354" s="4"/>
      <c r="C354" s="209" t="s">
        <v>205</v>
      </c>
      <c r="D354" s="209"/>
      <c r="E354" s="209"/>
      <c r="F354" s="209"/>
      <c r="G354" s="209"/>
      <c r="H354" s="209"/>
      <c r="I354" s="209"/>
      <c r="J354" s="209"/>
    </row>
    <row r="355" spans="1:10" ht="12.75" customHeight="1">
      <c r="A355" s="11"/>
      <c r="B355" s="4"/>
      <c r="C355" s="209"/>
      <c r="D355" s="209"/>
      <c r="E355" s="209"/>
      <c r="F355" s="209"/>
      <c r="G355" s="209"/>
      <c r="H355" s="209"/>
      <c r="I355" s="209"/>
      <c r="J355" s="209"/>
    </row>
    <row r="356" spans="1:10" ht="12.75">
      <c r="A356" s="11"/>
      <c r="B356" s="4"/>
      <c r="C356" s="209"/>
      <c r="D356" s="209"/>
      <c r="E356" s="209"/>
      <c r="F356" s="209"/>
      <c r="G356" s="209"/>
      <c r="H356" s="209"/>
      <c r="I356" s="209"/>
      <c r="J356" s="209"/>
    </row>
    <row r="357" spans="1:10" ht="12.75" customHeight="1">
      <c r="A357" s="13"/>
      <c r="C357" s="211" t="s">
        <v>304</v>
      </c>
      <c r="D357" s="211"/>
      <c r="E357" s="211"/>
      <c r="F357" s="211"/>
      <c r="G357" s="211"/>
      <c r="H357" s="211"/>
      <c r="I357" s="211"/>
      <c r="J357" s="211"/>
    </row>
    <row r="358" spans="1:10" ht="12.75">
      <c r="A358" s="13"/>
      <c r="C358" s="22"/>
      <c r="D358" s="22"/>
      <c r="E358" s="22"/>
      <c r="F358" s="22"/>
      <c r="G358" s="22"/>
      <c r="H358" s="22"/>
      <c r="I358" s="22"/>
      <c r="J358" s="22"/>
    </row>
    <row r="359" spans="1:2" ht="12.75">
      <c r="A359" s="11" t="s">
        <v>96</v>
      </c>
      <c r="B359" s="4" t="s">
        <v>29</v>
      </c>
    </row>
    <row r="360" spans="1:2" ht="12.75">
      <c r="A360" s="13"/>
      <c r="B360" s="12" t="s">
        <v>377</v>
      </c>
    </row>
    <row r="361" ht="12.75">
      <c r="A361" s="13"/>
    </row>
    <row r="362" ht="12.75">
      <c r="A362" s="13"/>
    </row>
    <row r="363" spans="1:2" ht="12.75">
      <c r="A363" s="11" t="s">
        <v>97</v>
      </c>
      <c r="B363" s="4" t="s">
        <v>107</v>
      </c>
    </row>
    <row r="364" spans="1:2" ht="12.75">
      <c r="A364" s="13"/>
      <c r="B364" s="13"/>
    </row>
    <row r="365" spans="1:10" ht="15" customHeight="1">
      <c r="A365" s="13"/>
      <c r="C365" s="90"/>
      <c r="D365" s="90"/>
      <c r="E365" s="90"/>
      <c r="F365" s="90"/>
      <c r="G365" s="91" t="s">
        <v>148</v>
      </c>
      <c r="H365" s="91"/>
      <c r="I365" s="91" t="s">
        <v>149</v>
      </c>
      <c r="J365" s="90"/>
    </row>
    <row r="366" spans="1:10" ht="12.75">
      <c r="A366" s="13"/>
      <c r="C366" s="43"/>
      <c r="D366" s="43"/>
      <c r="E366" s="43"/>
      <c r="F366" s="43"/>
      <c r="G366" s="81" t="s">
        <v>128</v>
      </c>
      <c r="H366" s="81"/>
      <c r="I366" s="81" t="s">
        <v>136</v>
      </c>
      <c r="J366" s="43"/>
    </row>
    <row r="367" spans="1:10" ht="12.75">
      <c r="A367" s="13"/>
      <c r="C367" s="43"/>
      <c r="D367" s="43"/>
      <c r="E367" s="43"/>
      <c r="F367" s="43"/>
      <c r="G367" s="81" t="s">
        <v>137</v>
      </c>
      <c r="H367" s="81"/>
      <c r="I367" s="81" t="s">
        <v>138</v>
      </c>
      <c r="J367" s="43"/>
    </row>
    <row r="368" spans="1:10" ht="12.75">
      <c r="A368" s="13"/>
      <c r="C368" s="43"/>
      <c r="D368" s="43"/>
      <c r="E368" s="43"/>
      <c r="F368" s="43"/>
      <c r="G368" s="81" t="s">
        <v>228</v>
      </c>
      <c r="H368" s="81"/>
      <c r="I368" s="81" t="s">
        <v>228</v>
      </c>
      <c r="J368" s="43"/>
    </row>
    <row r="369" spans="1:10" ht="12.75">
      <c r="A369" s="13"/>
      <c r="B369" s="87" t="s">
        <v>141</v>
      </c>
      <c r="C369" s="215" t="s">
        <v>156</v>
      </c>
      <c r="D369" s="215"/>
      <c r="E369" s="215"/>
      <c r="F369" s="43"/>
      <c r="G369" s="43"/>
      <c r="H369" s="43"/>
      <c r="I369" s="43"/>
      <c r="J369" s="43"/>
    </row>
    <row r="370" spans="1:10" ht="12.75">
      <c r="A370" s="13"/>
      <c r="C370" s="43"/>
      <c r="D370" s="212" t="s">
        <v>198</v>
      </c>
      <c r="E370" s="212"/>
      <c r="F370" s="43"/>
      <c r="G370" s="83">
        <f>'Income Statement'!E33</f>
        <v>26</v>
      </c>
      <c r="H370" s="83"/>
      <c r="I370" s="83">
        <f>'Income Statement'!I33</f>
        <v>26</v>
      </c>
      <c r="J370" s="43"/>
    </row>
    <row r="371" spans="1:10" ht="12.75">
      <c r="A371" s="13"/>
      <c r="C371" s="43"/>
      <c r="D371" s="43"/>
      <c r="E371" s="43"/>
      <c r="F371" s="43"/>
      <c r="G371" s="43"/>
      <c r="H371" s="43"/>
      <c r="I371" s="43"/>
      <c r="J371" s="43"/>
    </row>
    <row r="372" spans="1:10" ht="12.75">
      <c r="A372" s="13"/>
      <c r="C372" s="43"/>
      <c r="D372" s="212" t="s">
        <v>150</v>
      </c>
      <c r="E372" s="212"/>
      <c r="F372" s="212"/>
      <c r="G372" s="83">
        <v>286680</v>
      </c>
      <c r="H372" s="83"/>
      <c r="I372" s="83">
        <v>286680</v>
      </c>
      <c r="J372" s="43"/>
    </row>
    <row r="373" spans="1:10" ht="12.75">
      <c r="A373" s="13"/>
      <c r="C373" s="43"/>
      <c r="D373" s="82"/>
      <c r="E373" s="82"/>
      <c r="F373" s="82"/>
      <c r="G373" s="43"/>
      <c r="H373" s="43"/>
      <c r="I373" s="43"/>
      <c r="J373" s="43"/>
    </row>
    <row r="374" spans="1:10" ht="13.5" thickBot="1">
      <c r="A374" s="13"/>
      <c r="C374" s="43"/>
      <c r="D374" s="215" t="s">
        <v>139</v>
      </c>
      <c r="E374" s="215"/>
      <c r="F374" s="84"/>
      <c r="G374" s="85">
        <f>+G370/G372*100</f>
        <v>0.009069345611832008</v>
      </c>
      <c r="H374" s="80"/>
      <c r="I374" s="85">
        <f>+I370/I372*100</f>
        <v>0.009069345611832008</v>
      </c>
      <c r="J374" s="43"/>
    </row>
    <row r="375" spans="1:10" ht="13.5" thickTop="1">
      <c r="A375" s="13"/>
      <c r="C375" s="43"/>
      <c r="D375" s="82"/>
      <c r="E375" s="82"/>
      <c r="F375" s="82"/>
      <c r="G375" s="43"/>
      <c r="H375" s="43"/>
      <c r="I375" s="43"/>
      <c r="J375" s="43"/>
    </row>
    <row r="376" spans="1:10" ht="13.5" thickBot="1">
      <c r="A376" s="13"/>
      <c r="B376" s="87" t="s">
        <v>142</v>
      </c>
      <c r="C376" s="215" t="s">
        <v>140</v>
      </c>
      <c r="D376" s="215"/>
      <c r="E376" s="215"/>
      <c r="F376" s="82"/>
      <c r="G376" s="86" t="s">
        <v>159</v>
      </c>
      <c r="H376" s="43"/>
      <c r="I376" s="86" t="s">
        <v>105</v>
      </c>
      <c r="J376" s="43"/>
    </row>
    <row r="377" spans="1:10" ht="13.5" thickTop="1">
      <c r="A377" s="13"/>
      <c r="C377" s="43"/>
      <c r="D377" s="82"/>
      <c r="E377" s="82"/>
      <c r="F377" s="82"/>
      <c r="G377" s="43"/>
      <c r="H377" s="43"/>
      <c r="I377" s="43"/>
      <c r="J377" s="43"/>
    </row>
    <row r="378" spans="1:10" ht="12.75">
      <c r="A378" s="13"/>
      <c r="C378" s="42"/>
      <c r="D378" s="42"/>
      <c r="E378" s="42"/>
      <c r="F378" s="42"/>
      <c r="G378" s="42"/>
      <c r="H378" s="42"/>
      <c r="I378" s="42"/>
      <c r="J378" s="42"/>
    </row>
    <row r="379" spans="1:10" ht="12.75">
      <c r="A379" s="11" t="s">
        <v>188</v>
      </c>
      <c r="B379" s="4" t="s">
        <v>189</v>
      </c>
      <c r="C379" s="42"/>
      <c r="D379" s="42"/>
      <c r="E379" s="42"/>
      <c r="F379" s="42"/>
      <c r="G379" s="42"/>
      <c r="H379" s="42"/>
      <c r="I379" s="42"/>
      <c r="J379" s="42"/>
    </row>
    <row r="380" spans="1:10" ht="12.75">
      <c r="A380" s="13"/>
      <c r="B380" s="194" t="s">
        <v>195</v>
      </c>
      <c r="C380" s="194"/>
      <c r="D380" s="194"/>
      <c r="E380" s="194"/>
      <c r="F380" s="194"/>
      <c r="G380" s="194"/>
      <c r="H380" s="194"/>
      <c r="I380" s="194"/>
      <c r="J380" s="194"/>
    </row>
    <row r="381" spans="1:10" ht="12.75">
      <c r="A381" s="13"/>
      <c r="B381" s="194"/>
      <c r="C381" s="194"/>
      <c r="D381" s="194"/>
      <c r="E381" s="194"/>
      <c r="F381" s="194"/>
      <c r="G381" s="194"/>
      <c r="H381" s="194"/>
      <c r="I381" s="194"/>
      <c r="J381" s="194"/>
    </row>
    <row r="382" spans="1:10" ht="12.75">
      <c r="A382" s="13"/>
      <c r="C382" s="42"/>
      <c r="D382" s="42"/>
      <c r="E382" s="42"/>
      <c r="F382" s="42"/>
      <c r="G382" s="42"/>
      <c r="H382" s="42"/>
      <c r="I382" s="42"/>
      <c r="J382" s="42"/>
    </row>
    <row r="383" spans="1:10" ht="12.75">
      <c r="A383" s="13"/>
      <c r="C383" s="42"/>
      <c r="D383" s="42"/>
      <c r="E383" s="42"/>
      <c r="F383" s="42"/>
      <c r="G383" s="42"/>
      <c r="H383" s="42"/>
      <c r="I383" s="42"/>
      <c r="J383" s="42"/>
    </row>
    <row r="384" ht="12.75">
      <c r="A384" s="12" t="s">
        <v>125</v>
      </c>
    </row>
    <row r="385" ht="12.75">
      <c r="A385" s="12" t="s">
        <v>0</v>
      </c>
    </row>
    <row r="386" ht="12.75">
      <c r="A386" s="12" t="s">
        <v>123</v>
      </c>
    </row>
    <row r="387" ht="12.75">
      <c r="A387" s="12" t="s">
        <v>124</v>
      </c>
    </row>
    <row r="389" spans="1:4" ht="12.75">
      <c r="A389" s="12" t="s">
        <v>30</v>
      </c>
      <c r="B389" s="213" t="s">
        <v>199</v>
      </c>
      <c r="C389" s="214"/>
      <c r="D389" s="214"/>
    </row>
    <row r="390" ht="12.75">
      <c r="A390" s="13"/>
    </row>
    <row r="391" ht="12.75">
      <c r="A391" s="13"/>
    </row>
    <row r="392" ht="12.75">
      <c r="A392" s="13"/>
    </row>
    <row r="393" ht="12.75">
      <c r="A393" s="13"/>
    </row>
    <row r="394" ht="12.75">
      <c r="A394" s="13"/>
    </row>
    <row r="395" ht="12.75">
      <c r="A395" s="13"/>
    </row>
    <row r="396" ht="12.75">
      <c r="A396" s="13"/>
    </row>
    <row r="397" ht="12.75">
      <c r="A397" s="13"/>
    </row>
    <row r="398" ht="12.75">
      <c r="A398" s="13"/>
    </row>
    <row r="401" ht="12.75">
      <c r="A401" s="13"/>
    </row>
    <row r="402" ht="12.75">
      <c r="A402" s="13"/>
    </row>
    <row r="403" ht="12.75">
      <c r="A403" s="13"/>
    </row>
    <row r="404" ht="12.75">
      <c r="A404" s="13"/>
    </row>
    <row r="405" ht="12.75">
      <c r="A405" s="13"/>
    </row>
    <row r="406" ht="12.75">
      <c r="A406" s="13"/>
    </row>
    <row r="407" ht="12.75">
      <c r="A407" s="13"/>
    </row>
    <row r="408" ht="12.75">
      <c r="A408" s="13"/>
    </row>
    <row r="409" ht="12.75">
      <c r="A409" s="13"/>
    </row>
    <row r="410" ht="12.75">
      <c r="A410" s="13"/>
    </row>
    <row r="411" ht="12.75">
      <c r="A411" s="13"/>
    </row>
    <row r="412" ht="12.75">
      <c r="A412" s="13"/>
    </row>
    <row r="413" ht="12.75">
      <c r="A413" s="13"/>
    </row>
    <row r="414" ht="12.75">
      <c r="A414" s="13"/>
    </row>
    <row r="415" ht="12.75">
      <c r="A415" s="13"/>
    </row>
    <row r="416" ht="12.75">
      <c r="A416" s="13"/>
    </row>
    <row r="417" ht="12.75">
      <c r="A417" s="13"/>
    </row>
    <row r="418" ht="12.75">
      <c r="A418" s="13"/>
    </row>
    <row r="419" ht="12.75">
      <c r="A419" s="13"/>
    </row>
    <row r="420" ht="12.75">
      <c r="A420" s="13"/>
    </row>
    <row r="421" ht="12.75">
      <c r="A421" s="13"/>
    </row>
    <row r="422" ht="12.75">
      <c r="A422" s="13"/>
    </row>
  </sheetData>
  <mergeCells count="44">
    <mergeCell ref="B201:J202"/>
    <mergeCell ref="B245:J246"/>
    <mergeCell ref="B184:J185"/>
    <mergeCell ref="B217:J221"/>
    <mergeCell ref="B205:J205"/>
    <mergeCell ref="B129:J130"/>
    <mergeCell ref="B143:J146"/>
    <mergeCell ref="B147:J148"/>
    <mergeCell ref="B150:J151"/>
    <mergeCell ref="B257:J259"/>
    <mergeCell ref="B225:J231"/>
    <mergeCell ref="C335:J336"/>
    <mergeCell ref="C306:J306"/>
    <mergeCell ref="C308:J308"/>
    <mergeCell ref="C327:J331"/>
    <mergeCell ref="C310:J313"/>
    <mergeCell ref="B243:D243"/>
    <mergeCell ref="C318:J318"/>
    <mergeCell ref="B9:J11"/>
    <mergeCell ref="B120:J120"/>
    <mergeCell ref="B70:J71"/>
    <mergeCell ref="B66:J66"/>
    <mergeCell ref="B61:J62"/>
    <mergeCell ref="C35:J36"/>
    <mergeCell ref="C38:J39"/>
    <mergeCell ref="B12:J14"/>
    <mergeCell ref="B18:J19"/>
    <mergeCell ref="B389:D389"/>
    <mergeCell ref="D374:E374"/>
    <mergeCell ref="C369:E369"/>
    <mergeCell ref="C376:E376"/>
    <mergeCell ref="C357:J357"/>
    <mergeCell ref="D370:E370"/>
    <mergeCell ref="B380:J381"/>
    <mergeCell ref="D372:F372"/>
    <mergeCell ref="C354:J356"/>
    <mergeCell ref="C343:J345"/>
    <mergeCell ref="C315:J316"/>
    <mergeCell ref="C320:J322"/>
    <mergeCell ref="C332:J333"/>
    <mergeCell ref="C353:J353"/>
    <mergeCell ref="C350:J352"/>
    <mergeCell ref="C338:J339"/>
    <mergeCell ref="C347:J348"/>
  </mergeCells>
  <printOptions/>
  <pageMargins left="0.5511811023622047" right="0" top="1.3779527559055118" bottom="0.5118110236220472" header="0.5118110236220472" footer="0.5118110236220472"/>
  <pageSetup horizontalDpi="600" verticalDpi="600" orientation="portrait" paperSize="9" scale="79" r:id="rId2"/>
  <headerFooter alignWithMargins="0">
    <oddHeader>&amp;L&amp;"Arial Narrow,Bold"&amp;14INS BIOSCIENCE BERHAD
&amp;10(Company No. 623239-V)
(Incorporated in Malaysia)
&amp;12NOTES TO THE QUARTERLY REPORT - 31 MARCH 2006&amp;R
</oddHeader>
  </headerFooter>
  <rowBreaks count="2" manualBreakCount="2">
    <brk id="195" max="255" man="1"/>
    <brk id="25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zay</cp:lastModifiedBy>
  <cp:lastPrinted>2006-05-30T11:33:15Z</cp:lastPrinted>
  <dcterms:created xsi:type="dcterms:W3CDTF">2001-10-16T10:02:43Z</dcterms:created>
  <dcterms:modified xsi:type="dcterms:W3CDTF">2006-05-30T11:34:28Z</dcterms:modified>
  <cp:category/>
  <cp:version/>
  <cp:contentType/>
  <cp:contentStatus/>
</cp:coreProperties>
</file>